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 РГИН на 2026-2028" sheetId="1" state="visible" r:id="rId1"/>
    <sheet name="Перечень ГВЛ на 2026-2028" sheetId="2" state="visible" r:id="rId2"/>
    <sheet name="Перечень тематика на 2026-2028" sheetId="3" state="visible" r:id="rId3"/>
  </sheets>
  <definedNames>
    <definedName name="Print_Titles" localSheetId="0">'Перечень РГИН на 2026-2028'!$3:$4</definedName>
    <definedName name="_xlnm.Print_Area" localSheetId="0">'Перечень РГИН на 2026-2028'!$A$1:$J$26</definedName>
    <definedName name="Print_Titles" localSheetId="1">'Перечень ГВЛ на 2026-2028'!$3:$4</definedName>
    <definedName name="_xlnm.Print_Area" localSheetId="1">'Перечень ГВЛ на 2026-2028'!$A$1:$J$32</definedName>
    <definedName name="Print_Titles" localSheetId="2">'Перечень тематика на 2026-2028'!$3:$4</definedName>
    <definedName name="_xlnm.Print_Area" localSheetId="2">'Перечень тематика на 2026-2028'!$F$1:$O$7</definedName>
  </definedNames>
  <calcPr/>
</workbook>
</file>

<file path=xl/sharedStrings.xml><?xml version="1.0" encoding="utf-8"?>
<sst xmlns="http://schemas.openxmlformats.org/spreadsheetml/2006/main" count="178" uniqueCount="178">
  <si>
    <t xml:space="preserve">Приложение 1  к приказу
Федерального агентства по недропользованию
от   ___________ 2025 г.   № ______  </t>
  </si>
  <si>
    <t xml:space="preserve">Перечень объектов региональных геолого-геофизических и геолого-съемочных работ по геологическому изучению недр и воспроизводству минерально-сырьевой базы, 
финансируемых за счёт субсидии на финансовое обеспечение выполнения государственного задания Федерального агентства по недропользованию на 2026 год и на плановый период 2027 и 2028 годов
(ФГБУ "ИМГРЭ")</t>
  </si>
  <si>
    <t>№№</t>
  </si>
  <si>
    <t xml:space="preserve">Наименование работы, показатель, характеризующий содержание работы, 
наименование объекта работ </t>
  </si>
  <si>
    <t xml:space="preserve">Наимено-вание учреждения - исполнителя работ</t>
  </si>
  <si>
    <t xml:space="preserve">Сроки проведения работ (год,кв.)</t>
  </si>
  <si>
    <t xml:space="preserve">Предельный объём финансового обеспечения на объект, в тыс.руб </t>
  </si>
  <si>
    <t xml:space="preserve">Плановый объём финансового обеспечения на 2026 год, в тыс.руб </t>
  </si>
  <si>
    <t xml:space="preserve">Плановый объём финансового обеспечения на 2027 год, в тыс.руб </t>
  </si>
  <si>
    <t xml:space="preserve">Плановый объём финансового обеспечения на 2028 год, в тыс.руб </t>
  </si>
  <si>
    <t xml:space="preserve">Краткое содержание
технического (геологического) задания на 2026 год
Показатель объёма работы</t>
  </si>
  <si>
    <t xml:space="preserve">Нача-ло </t>
  </si>
  <si>
    <t>Окон-чание</t>
  </si>
  <si>
    <t xml:space="preserve">1. Региональное геологическое изучение недр                                                                                                                                                                        </t>
  </si>
  <si>
    <t xml:space="preserve">1.1. Проведение работ по сводному и обзорному геохимическому картографированию на территории суши Российской Федерации                                                                                                                                                                                    </t>
  </si>
  <si>
    <t xml:space="preserve">Отчеты о проведении работ по сводному и обзорному геологическому картографированию - 4 ед.</t>
  </si>
  <si>
    <t>1.1.1.</t>
  </si>
  <si>
    <t xml:space="preserve">Проведение в 2024-2026 годах работ по сводному и обзорному геохимическому картографиро-ванию  территории Российской Федерации   
</t>
  </si>
  <si>
    <t xml:space="preserve">ФГБУ "ИМГРЭ"</t>
  </si>
  <si>
    <t xml:space="preserve">2024
I</t>
  </si>
  <si>
    <t xml:space="preserve">2026
IV</t>
  </si>
  <si>
    <r>
      <rPr>
        <b/>
        <sz val="10"/>
        <color theme="1"/>
        <rFont val="Arial"/>
      </rPr>
      <t xml:space="preserve">Актуализированная в ГИС-формате сводная геохимическая карта территории Российской Федерации масштаба 1:2 500 000 по материалам геохимических основ Госгеолкарты-1000/3 и Госгеокарты-200/2, завершенным до 2026 года, 3 этап:</t>
    </r>
    <r>
      <rPr>
        <sz val="10"/>
        <color theme="1"/>
        <rFont val="Arial"/>
      </rPr>
      <t xml:space="preserve">
- Актуализированные и увязанные специализированные тематические карты: геохимической изученности; районирования по условиям ведения геохимических работ; функционального зонирования; геохимической специализации минерагенических таксонов; прогнозно-геохимическая.
- Актуализированная карта ресурсности минерагенических таксонов территории Сибирского федерального округа : кадастр ресурсности минерагенических зон (подзон); геолого-геохимические картографические ГИС-модели высокоресурсных минерагенических зон (подзон); тектоно-минерагенические модели высокоресурсных минерагенических зон (подзон).
- Перспективные объекты для проведения среднемасштабных геолого-съемочных, опережающих геофизических и геохимических работ на территории Российской Федерации.
- Рекомендации и паспорта учета высокоперспективных объектов с перечнем в форме каталога для проведения среднемасштабных работ на высокоперспективных объектах.
- Информационный ресурс о наличии и качестве средне -крупномасштабной геохимической информации для планирования и постановки опережающих геохимических и геолого-съёмочных работ по территории субъектов федерации (ДНР, ЛНР, Запорожская и Херсонская области).
</t>
    </r>
    <r>
      <rPr>
        <b/>
        <sz val="10"/>
        <color theme="1"/>
        <rFont val="Arial"/>
      </rPr>
      <t xml:space="preserve">Геолого-геохимическое обоснование хребта Гаккеля как подводного хребта с целью определения внешней границы континентального шельфа и перспективные площадей на ТПИ в Арктической зоне РФ, 3 этап:</t>
    </r>
    <r>
      <rPr>
        <sz val="10"/>
        <color theme="1"/>
        <rFont val="Arial"/>
      </rPr>
      <t xml:space="preserve">
- Результаты геолого-геохимического исследования комплексов магматических и осадочных пород Евразийского, Атлантического и Норвежско-Гренландского бассейнов и их окраин, а также рифтовой системы Красного моря с обоснованием включения хребта Гаккеля в состав расширенного шельфа РФ.
• Окончательные схемы, графики, таблицы, диаграммы, иные текстовые и графические материалы, отражающие согласно выделенным критериям геолого-геохимические, литологические, геофизические особенности состава и строения осадочных толщ Евразийского, Атлантического, Норвежско-Гренландского бассейнов и рифтовой системы Красного моря;
• Окончательные результаты в виде схем, графиков, таблиц, диаграмм, иных текстовых и графических материалов сравнительного геолого-геохимического анализа на основе выделенных критериев комплексов магматических и осадочных пород Евразийского бассейна с Атлантическим, Норвежско-Гренландским и рифтовой системой Красного моря;
• Обоснование включения хребта Гаккеля в состав расширенного шельфа РФ в соответствии со статьей 76 Конвенции ООН по морскому праву 1982 г и оценка его продолжения на Лаптевоморский шельф и континентальную окраину.
- Кадастр, карты размещения и описание перспективных площадей для постановки региональных среднемасштабных и крупномасштабных, а также поисковых работ в пределах минерально-сырьевых кластеров Арктической зоны РФ с целью расширения минерально-сырьевой базы ТПИ Севморпути (центральный и западный сегмент), выделенных на основе геолого-геохимических критериев.
- Результаты ревизионно-заверочных геолого-геохимических работ на перспективных площадях с апробацией технологии наногеохимических методов поисков и структурно-геохимического анализа : текстовые и графические материалы (схемы, графики, таблицы, диаграммы и др.), отражающие окончательные результаты полевых ревизионно-заверочных геолого- геохимические работ на перспективных площадях.
Окончательный отчет,содержащий результаты работ по объекту за 2024-2026 годы.</t>
    </r>
  </si>
  <si>
    <t>1.1.2.</t>
  </si>
  <si>
    <t xml:space="preserve">Подготовка сводного атласа по субъектам Российской Федерации, входящих в состав Сибирского федерального округа, обобщающего разномасштабную геолого-геохимическую информацию с выделенными перспективными площадями в рамках структурно-вещественных и минерагенических комплексов.</t>
  </si>
  <si>
    <t xml:space="preserve">2025
I</t>
  </si>
  <si>
    <t xml:space="preserve">2027
IV</t>
  </si>
  <si>
    <r>
      <rPr>
        <b/>
        <sz val="10"/>
        <color theme="1"/>
        <rFont val="Arial"/>
      </rPr>
      <t xml:space="preserve">Проведение работ на территории субъектов федерации Сибирского федерального округа, 2 этап: </t>
    </r>
    <r>
      <rPr>
        <sz val="10"/>
        <color theme="1"/>
        <rFont val="Arial"/>
      </rPr>
      <t xml:space="preserve">
- Массивы информации о наличии фондовых материалов по геохимическим работам масштабов 1:50 000–1:200 000, выполненным по субъектам Российской Федерации, входящих в состав Сибирского федерального округа: Красноярский край, Кемеровская область,  Республика Хакасия, их систематизация и анализ с оценкой качества в соответствии с критериями:  наличие цифровой версии отчета и ГИС-данных; координатно-привязанные аналитические данные или карты фактического материала с таблицами результатов аналитических исследований; результирующие геохимические карты (моно-, полиэлементные; прогнозно-геохимические и др.); авторская количественная оценка прогнозных ресурсов перспективных геохимических аномалий; полнота и плотность геохимического опробования; перечень проанализированных химических элементов; соответствие аналитических исследований минерагеническим особенностям территории (наличие анализов на основные рудообразующие элементы).
- Краткие аналитические записки с оценкой качества геохимической информации по субъектам Российской Федерации, входящим в состав Сибирского федерального округа Красноярский край, Кемеровская область,  Республика Хакасия.
- Перспективные площади на дефицитные стратегические виды минерального сырья по территории субъектов Российской Федерации (Сибирский федеральный округ): Алтайский край, Республика Алтай, Красноярский край, Кемеровская область, Республика Хакасия: Структурно-вещественные и минерагенические комплексы, специализированные на дефицитные стратегические виды минерального сырья; Геолого-геофизические и геохимические критерии выбора перспективных площадей для постановки геолого-геохимических работ на дефицитные стратегические виды минерального сырья – V, Mo, Ti, Zr, Mn (руды), Cr (руды); Перечень и схемы расположения выделенных перспективных площадей (в ГИС-формате) на дефицитные стратегические виды минерального сырья (V, Mo, Ti, Zr, Mn (руды), Cr (руды)) в рамках структурно-вещественных и минерагенических комплексов на территориях субъектов федерации Сибирского федерального округа; Предварительная оценка целесообразности освоения выделенных перспективных площадей и предложения по методике проведения дальнейшего геолого-геохимического изучения выбранных перспективных площадей.
- Информационный ресурс «Геохимия» для планирования и постановки геолого-геохимических работ на территории субъектов федерации Сибирского федерального округа: Красноярский край, Кемеровская область,  Республика Хакасия:  Комплект цифровых тематических схем (в ГИС-формате) масштаба 1:1000 000, включающего схемы с пространственными границами: объектов геохимических работ; основных видов геохимических работ; основных методов геохимичес-ких работ; качества геохимической информации (удовлетворительное, недостаточное, неудовлетворительное); Комплект цифровых тематических карт и схем (в ГИС-формате) масштаба 1:2 500 000, включающего: карту природных ресурсов с оценкой их роли в формировании техногенных аномальных геохимических полей; карту условий формирования гипергенных геохимических полей и ведения геохимических поисков; схему обеспеченности Госгеолкарты-1000/3 и - 200/2 геохимическими основами;  Цифровая эколого-геохимическая карта (в ГИС-формате) масштаба 1:2 500 000, включенная в информационный ресурс «Геохимия»; ГИС-пакеты геолого-геохимической информации (в виде структурированного массива картографических данных с текстовым описанием) для выделенных перспективных площадей на дефицитные стратегические виды минерального сырья по субъектам Российской Федерации, входящим в состав Сибирского федерального округа: Алтайский край, Республика Алтай, Красноярский край, Кемеровская область, Республика Хакасия.
- Сводный атлас (в ГИС-формате) по субъектам Российской Федерации, входящим в состав Сибирского Федерального округа: Алтайский край, Республика Алтай Красноярский край, Кемеровская область, Республика Хакасия, обобщающий разномасштабную геолого-геохимическую информацию с выделенными перспективными площадями в рамках структурно-вещественных и минерагенических комплексов.
</t>
    </r>
  </si>
  <si>
    <t>1.1.3.</t>
  </si>
  <si>
    <t xml:space="preserve">Проведение в 2027-2029 годах работ по сводному и обзорному геохимическому картографированию  территории Российской Федерации   
</t>
  </si>
  <si>
    <t xml:space="preserve">ФГБУ «ИМГРЭ»</t>
  </si>
  <si>
    <t xml:space="preserve">2027
I</t>
  </si>
  <si>
    <t xml:space="preserve">2029
IV</t>
  </si>
  <si>
    <r>
      <rPr>
        <b/>
        <sz val="10"/>
        <color theme="1"/>
        <rFont val="Arial"/>
      </rPr>
      <t xml:space="preserve">2027 год, 1 этап</t>
    </r>
    <r>
      <rPr>
        <sz val="10"/>
        <color theme="1"/>
        <rFont val="Arial"/>
      </rPr>
      <t xml:space="preserve"> - Предварительный  комплект уточненных специализированных тематических карт сводной прогнозно-геохимической карты территории Российской Федерации масштаба 1:2 500 000.
</t>
    </r>
  </si>
  <si>
    <t>1.1.4.</t>
  </si>
  <si>
    <t xml:space="preserve">Подготовка сводного атласа по субъектам Российской Федерации, входящих в состав Дальневосточного федерального округа, обобщающего разномасштабную актуализированную геолого-геохимическую информацию с выделенными перспективными площадями в рамках структурно-вещественных и минерагенических комплексов</t>
  </si>
  <si>
    <t xml:space="preserve">2028
I</t>
  </si>
  <si>
    <t xml:space="preserve">2030
IV</t>
  </si>
  <si>
    <r>
      <rPr>
        <b/>
        <sz val="10"/>
        <color theme="1"/>
        <rFont val="Arial"/>
      </rPr>
      <t xml:space="preserve">2028 год, 1 этап</t>
    </r>
    <r>
      <rPr>
        <sz val="10"/>
        <color theme="1"/>
        <rFont val="Arial"/>
      </rPr>
      <t xml:space="preserve"> - Проведение работ на территории субъектов федерации Дальневосточного федерального округа.
</t>
    </r>
  </si>
  <si>
    <t xml:space="preserve">1.2. Проведение работ по геохимическому картографированию 
масштаба 1:1 000 000                                                                                                                                                                                                                            </t>
  </si>
  <si>
    <t xml:space="preserve">Прирост мелкомасштабной геохимической изученности территории РФ и ее континентального шельфа: 2025 г.-0,9%. </t>
  </si>
  <si>
    <t>1.2.1.</t>
  </si>
  <si>
    <t xml:space="preserve">Актуализация комплектов геохимических основГосгеолкарты-1000/3 листов О-42,О-43, N-43 и фрагмента бесшовной геохимической карты на южную часть Западной Сибири Российской Федерации масштаба 
1:1 000 000 (листы О-41, О-42, О-43, N-41, N -42, N -43)  
</t>
  </si>
  <si>
    <r>
      <rPr>
        <b/>
        <sz val="10"/>
        <color theme="1"/>
        <rFont val="Arial"/>
      </rPr>
      <t xml:space="preserve">Актуализация комплектов геохимических основГосгеолкарты-1000/3 листов О-42,О-43, N-43 и фрагмента бесшовной геохимической карты  на южную часть Западной Сибири Российской Федерации масштаба 1:1 000 000 (листы О-41, О-42, О-43, N-41, N -42, N -43),3 этап</t>
    </r>
    <r>
      <rPr>
        <sz val="10"/>
        <color theme="1"/>
        <rFont val="Arial"/>
      </rPr>
      <t xml:space="preserve"> - Полевые работы на площади 156 тыс.кв.км.
- Комплекты актуализированных вспомогательных карт геохимических основ Госгеолкарты-1000/3 листа  О-43 масштаба 1:1000 000 в ГИС-формате и аналоговом виде : геохимической изученности, ландшафтной, геологических комплексов с полезными ископаемыми, функционального зонирования. 
-Карты фактического материала в ГИС- формате масштаба 1:1000 000 вновь проведенного геохимического опробования компонентов природно-геологической среды по листу О-43 на площади 156 тыс.км2.
-Комплекты актуализированных итоговых карт геохимических основ Госгеолкарты-1000/3 листов О-42, О-43 масштаба 1:1000 000 (по ретроспективным и новым аналитическим данным) в ГИС-формате и аналоговом виде, включающие карты: районирования территории по условиям проведения геохимических работ, 
• геохимической специализации геологических комплексов, прогнозно-геохимическую, эколого-геохими¬ческую.
- Фрагмент бесшовной геохимической карты России на южную часть Западной Сибири Российской Федерации масштаба 1:1000 000 (листы О-42, О-43, N-43) в ГИС-формате с тематическими слоями: геохимической изученности, ландшафтной, геологических комплексов с полезными ископаемыми, функционального зонирования, районирования территории по условиям проведения геохимических работ, геохимической специализации геологических комплексов, прогнозно-геохимического, эколого-геохимического.
-Рекомендации по постановке среднемасштабных геолого-съемочных и поисковых работ на стратегические и высоколиквидные виды минерального сырья в виде схемы прогноза полезных ископаемых с вынесением на нее границ перспективных площадей, указанием видов полезных ископаемых и величины их минерагенического потенциала в масштабе 1:2 500 000 на фрагмент бесшовной карты, включающей 6 номенклатурных листов (листы О-41, О-42, О-43, N-41, N-42, N-43).
-Паспорта учета высокоперспек-тивных объектов, выделенных при проведении геохимических работ (листы О-41, О-42, О-43, N-41, N-42,   N-43).
- Площади с напряженной эколого-геохимической обстановкой масштаба 1:1 000 000, отраженные на эколого-геохимической карте (листы О-41, О-42, О-43, N-41, N-42).
Прирост мелкомасштабной геохимической изученности территории РФ и ее континентального шельфа: 2026 г.-0,9%. 
Окончательный геологический отчет, содержащий результаты работ по объекту за 2024-2026 годы.
</t>
    </r>
  </si>
  <si>
    <t>1.2.2.</t>
  </si>
  <si>
    <t xml:space="preserve">Актуализация комплектов геохимических основ Госгеолкарты-1000/3 листов О-36, О-37 и фрагмента бесшовной геохимической карты на центральную часть европейской территории Российской Федерации масштаба 1:1 000 000 (листы О-35, О-36, О-37, О-38)  </t>
  </si>
  <si>
    <t xml:space="preserve">2026
I</t>
  </si>
  <si>
    <t xml:space="preserve">2028  IV</t>
  </si>
  <si>
    <r>
      <rPr>
        <b/>
        <sz val="10"/>
        <color theme="1"/>
        <rFont val="Arial"/>
      </rPr>
      <t xml:space="preserve">2026 год,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 xml:space="preserve">1 этап</t>
    </r>
    <r>
      <rPr>
        <sz val="10"/>
        <color theme="1"/>
        <rFont val="Arial"/>
      </rPr>
      <t xml:space="preserve"> -предварительные карты геохимических основ Госгеолкарты-1000/3 группы листов.</t>
    </r>
  </si>
  <si>
    <t>1.2.3.</t>
  </si>
  <si>
    <t xml:space="preserve">Создание геохимической основы Госгеолкарты-1000/3 группы листов в 2027-2029гг.</t>
  </si>
  <si>
    <r>
      <rPr>
        <b/>
        <sz val="10"/>
        <color theme="1"/>
        <rFont val="Arial"/>
      </rPr>
      <t xml:space="preserve">2027 год,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 xml:space="preserve">1 этап</t>
    </r>
    <r>
      <rPr>
        <sz val="10"/>
        <color theme="1"/>
        <rFont val="Arial"/>
      </rPr>
      <t xml:space="preserve"> - предварительные карты геохимических основ Госгеолкарты-1000/3 группы листов.</t>
    </r>
  </si>
  <si>
    <t xml:space="preserve">1.3. Проведение работ по геохимическому картографированию масштаба 1:200 000 ( региональных геолого-съемочных работ масштаба 1:200 000)                                                                                                                                                                                                                              </t>
  </si>
  <si>
    <t xml:space="preserve">Прирост среднемасштабной геохимической изученности территории РФ и ее континентального шельфа: 2025 г.- 7058,0 кв.км.  </t>
  </si>
  <si>
    <t>1.3.1.</t>
  </si>
  <si>
    <t xml:space="preserve">Проведение в 2024-2026 годах геохимических работ масштаба 1:200000  на группу листов в пределах Сибирского ФО </t>
  </si>
  <si>
    <r>
      <rPr>
        <b/>
        <sz val="10"/>
        <color theme="1"/>
        <rFont val="Arial"/>
      </rPr>
      <t xml:space="preserve">Проведение  геохимических работ масштаба 1:200 000 на площади листов: R-49-VII,VIII (Рассохинская площадь),  3 этап:</t>
    </r>
    <r>
      <rPr>
        <sz val="10"/>
        <color theme="1"/>
        <rFont val="Arial"/>
      </rPr>
      <t xml:space="preserve">
-Опережающие геохимичес-кие основы масштаба 1:200 000 листов R-49-VII,VIII (Рассохин-ская  площадь) для ГДП-200 в ГИС-формате и аналоговом виде, включающие карты: моноэлементные геохимичес-кие карты; геохимической специализации геологических образований масштаба 1:200 000; рудогенных геохимических аномалий масштаба 1:200 000 со схемой прогноза полезных ископаемых масштаба 1:500 000; эколого-геохимическую масштаба 1:200 000.
-Перспективные геохимии-ческие аномалии, соответствую-щие по установленным геохимическим факторам и критериям прогнозирования рудных объектов минерагеническим таксонам в ранге потенциальных рудных узлов, зон и полей. Уточненные по геохимическим данным границы и площади известных и вновь выявленных рудных узлов, зон и полей, отраженные на планах, схемах, прогнозно-геохимических картах.
- Выделенные по геохимическим данным перспективные участки с оценкой прогнозных ресурсов золота, редкоземельно-редко-металльных, радиоактивных элементов и других полезных ископаемых с паспортами учета перспективных объектов; рекомендации для постановки детальных заверочных работ на выделенных перспективных участках.
Окончательный геологический отчет, содержащий результаты работ по объекту за 2024-2026 годы.</t>
    </r>
  </si>
  <si>
    <t>1.3.2.</t>
  </si>
  <si>
    <t xml:space="preserve">Проведение в 2025-2027 годах геохимических работ масштаба 1:200 000 на группу листов в пределах Дальневосточного ФО </t>
  </si>
  <si>
    <r>
      <rPr>
        <b/>
        <sz val="10"/>
        <color theme="1"/>
        <rFont val="Arial"/>
      </rPr>
      <t xml:space="preserve">Проведение  геохимических работ масштаба 1:200000 на площади листов: R-49-XVI,XVII,XVIII (Среднекуонамская площадь), </t>
    </r>
    <r>
      <rPr>
        <sz val="10"/>
        <color theme="1"/>
        <rFont val="Arial"/>
      </rPr>
      <t xml:space="preserve"> 2 этап:
-Полевые работы на площади 3384,7км2.
-Окочательный вариант опережающей геохимической основы масштаба 1:200 000 листов R-49-XVI,XVII,XVIII (Среднекуонамская площадь) для ГДП-200 в ГИС - формате, включающей карты:геохимической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3384,7 км2 листов R-49- XVI,XVII,XVIII.
Прирост среднемасштабной геохимической изученности  территории РФ и ее континентального шельфа  - 3384,7 км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.</t>
    </r>
    <r>
      <rPr>
        <b/>
        <sz val="10"/>
        <color theme="1"/>
        <rFont val="Arial"/>
      </rPr>
      <t xml:space="preserve">
</t>
    </r>
  </si>
  <si>
    <t>1.3.3.</t>
  </si>
  <si>
    <t xml:space="preserve">Проведение в 2025-2027 годах геохимических работ 
масштаба 1:200 000 на лист Q-58-XXVI (Пенжинская площадь) в пределах Дальневосточного ФО</t>
  </si>
  <si>
    <t xml:space="preserve">2025  I</t>
  </si>
  <si>
    <t xml:space="preserve">2027  IV</t>
  </si>
  <si>
    <r>
      <rPr>
        <b/>
        <sz val="10"/>
        <color theme="1"/>
        <rFont val="Arial"/>
      </rPr>
      <t xml:space="preserve">Проведение геохимических работ масштаба 1:200 000 листа Q-58-XXVI (Пенжинская площадь), 2 этап:
- </t>
    </r>
    <r>
      <rPr>
        <sz val="10"/>
        <color theme="1"/>
        <rFont val="Arial"/>
      </rPr>
      <t xml:space="preserve">Окончательный вариант</t>
    </r>
    <r>
      <rPr>
        <b/>
        <sz val="10"/>
        <color theme="1"/>
        <rFont val="Arial"/>
      </rPr>
      <t xml:space="preserve"> о</t>
    </r>
    <r>
      <rPr>
        <sz val="10"/>
        <color theme="1"/>
        <rFont val="Arial"/>
      </rPr>
      <t xml:space="preserve">пережающей геохимической основы масштаба 1:200 000 листа Q-58-XXVI (Пенжинская площадь) для ГДП-200 в ГИС-формате и аналоговом виде, включающей карты:
геохимической изученности масштаба 1:200 000; ландшафтную масштаба 1:200 000 со схемами районирования территории по условиям проведения, геохимических работ и устойчивости ландшафтов к химическому загрязнению масштаба 1:500 000,
фактического материала геохимического опробования масштаба 1:200 000 на площади 3506,6 кв.км листа Q-58-XXVI;
 - Предварительные моноэлементные геохимические карты
</t>
    </r>
  </si>
  <si>
    <t>1.3.4.</t>
  </si>
  <si>
    <t xml:space="preserve">Проведение в 2025-2027 годах геохимических работ 
масштаба 1:200 000 на лист Q-58-XXVII (Перевальная площадь) в пределах Дальневосточного ФО</t>
  </si>
  <si>
    <r>
      <rPr>
        <b/>
        <sz val="10"/>
        <color theme="1"/>
        <rFont val="Arial"/>
      </rPr>
      <t xml:space="preserve">Проведение геохимических работ масштаба 1:200 000 листа Q-58-XXVII (Перевальная площадь), 2 этап. 
-</t>
    </r>
    <r>
      <rPr>
        <sz val="10"/>
        <color theme="1"/>
        <rFont val="Arial"/>
      </rPr>
      <t xml:space="preserve">Окончательный вариант</t>
    </r>
    <r>
      <rPr>
        <b/>
        <sz val="10"/>
        <color theme="1"/>
        <rFont val="Arial"/>
      </rPr>
      <t xml:space="preserve"> о</t>
    </r>
    <r>
      <rPr>
        <sz val="10"/>
        <color theme="1"/>
        <rFont val="Arial"/>
      </rPr>
      <t xml:space="preserve">пережающей геохимической основы масштаба 1:200 000 листа Q-58-XXVII (Перевальная площадь) для ГДП-200 в ГИС-формате и аналоговом виде, включающей карты:геохимической изученности масштаба 1:200 000; ландшафтную масштаба 1:200 000 со схемами районирования территории по условиям проведения,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3506,6 кв.км листа Q-58-XXVII;
-Предварительные моноэлементные геохимические карты.
</t>
    </r>
  </si>
  <si>
    <t>1.3.5.</t>
  </si>
  <si>
    <t xml:space="preserve">Проведение в 2026-2028 годах геохимических работ масштаба 1:200 000 на группу листов в пределах Дальневосточного ФО </t>
  </si>
  <si>
    <t xml:space="preserve">2028
IV</t>
  </si>
  <si>
    <r>
      <rPr>
        <b/>
        <sz val="10"/>
        <color theme="1"/>
        <rFont val="Arial"/>
      </rPr>
      <t xml:space="preserve">Проведение  геохимических работ масштаба 1:200000 на площади листов: Q-57-XVII,XVIII (Олойчанская площадь),  1 этап:
-</t>
    </r>
    <r>
      <rPr>
        <sz val="10"/>
        <color theme="1"/>
        <rFont val="Arial"/>
      </rPr>
      <t xml:space="preserve">Полевые работы на площади 3673,3км2.
-Предварительный варинт опережающей геохимической основы масштаба 1:200 000 листов Q-57-XVII,XVIII (Олойчанская площадь) для ГДП-200 в ГИС - формате, включающей карты:геохимической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3673,3 км2 листов Q-57-XVII,XVIII .
Прирост среднемасштабной геохимической изученности  территории РФ и ее континентального шельфа  - 3673,3 км2 .
</t>
    </r>
  </si>
  <si>
    <t>1.3.6.</t>
  </si>
  <si>
    <t xml:space="preserve">Оценка геолого-геохимических материалов на группу  листов (*) масштаба 1:200 000 в пределах Сибирского и Дальневосточного ФО в 2026-2027 гг.</t>
  </si>
  <si>
    <r>
      <rPr>
        <b/>
        <sz val="10"/>
        <color theme="1"/>
        <rFont val="Arial"/>
      </rPr>
      <t xml:space="preserve">2026 год. Оценка геолого-геохимических материалов на группу  листов (*) масштаба 1:200 000 в пределах Сибирского и Дальневосточного ФО,  1 этап:
</t>
    </r>
    <r>
      <rPr>
        <sz val="10"/>
        <color theme="1"/>
        <rFont val="Arial"/>
      </rPr>
      <t xml:space="preserve">- сбор и систематизация первичной и интерпритированной геолого-геохимической ретроспективной информации, в том числе картографической, аналитической, текстовой (в том числе в электронной форме), данных дистанционного изучения территории масштаба 1:200 000, 1:100 000, 1:50 000 или крупнее</t>
    </r>
    <r>
      <rPr>
        <b/>
        <sz val="10"/>
        <color theme="1"/>
        <rFont val="Arial"/>
      </rPr>
      <t xml:space="preserve">;
</t>
    </r>
    <r>
      <rPr>
        <sz val="10"/>
        <color theme="1"/>
        <rFont val="Arial"/>
      </rPr>
      <t xml:space="preserve">- анализ  геохимической изученности территории для решения задач при составлении ГХО-200 в том числе:  установление полноты геохимической изученности площади работами масштаба 1:200 000 - 1:50 000 по плотности и равномерности опробования; оценка эффективности примененных методов, исходя из конкретных геологических, ландшафтно-геохимических условий; оценка степени сохранности ведомостей аналитических данных на бумажных или магнитных носителях со всеми необходимыми характеристиками и привязками к местам отбора проб; определение качества, информативности и пригодности аналитических данных проведенных ранее геохимических работ.</t>
    </r>
  </si>
  <si>
    <t xml:space="preserve">Проведение в 2027 -2029 годах геохимических работ масштаба 1:200 000 на группу листов в пределах Дальневосточного ФО </t>
  </si>
  <si>
    <r>
      <rPr>
        <b/>
        <sz val="10"/>
        <color theme="1"/>
        <rFont val="Arial"/>
      </rPr>
      <t xml:space="preserve">2027 год.  ОГХР-200 на площади листов: 1 этап</t>
    </r>
    <r>
      <rPr>
        <sz val="10"/>
        <color theme="1"/>
        <rFont val="Arial"/>
      </rPr>
      <t xml:space="preserve"> - полевые  работы,  вспомагательные карты геохимических основ.</t>
    </r>
  </si>
  <si>
    <t>1.3.7.</t>
  </si>
  <si>
    <t xml:space="preserve">Проведение в 2028 -2030 годах геохимических работ масштаба 1:200 000 на группу листов в пределах Дальневосточного ФО </t>
  </si>
  <si>
    <r>
      <rPr>
        <b/>
        <sz val="10"/>
        <color theme="1"/>
        <rFont val="Arial"/>
      </rPr>
      <t xml:space="preserve">2028 год.  ОГХР-200 на площади листов: 1 этап</t>
    </r>
    <r>
      <rPr>
        <sz val="10"/>
        <color theme="1"/>
        <rFont val="Arial"/>
      </rPr>
      <t xml:space="preserve"> - полевые  работы,  вспомагательные карты геохимических основ.</t>
    </r>
  </si>
  <si>
    <t xml:space="preserve">2.  Создание государственной сети опорных геолого-геофизических профилей, параметрических и сверхглубоких скважин</t>
  </si>
  <si>
    <t xml:space="preserve">Отчеты о проведенных геолого-геофизических работах по обоснованию внешних границ континентального шельфа Российской Федерации, 
Мировом океане - 4 ед.</t>
  </si>
  <si>
    <t>2.1.</t>
  </si>
  <si>
    <t xml:space="preserve">Обработка, интерпретация и обобщение геохимической информации по Арктическому региону,  геологической, морфологической информации в части Евразийского бассейна за 2001-2023 гг. касающейся вопроса международно-правового оформления внешней границы континентального шельфа Российской Федерации</t>
  </si>
  <si>
    <t xml:space="preserve">1. Сбор и анализ геохимической, геологической, морфологической информации по Арктическому региону в части Евразийского бассейна за 2001-2023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2).
2. Обработка, интерпретация (описание) и обобщение геохимической по Арктическому региону,  геологической, морфологической информации в части Евразийского бассейна за 2001-2023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2).
3. Обобщение презентационных материалов представленных в Комиссии по границам континентального шельфа с 2001 по 2023 гг. по геохимической информации по Арктическому региону,  геологической, морфологической информации в части Евразийского бассейна, в том числе презентационных материалов подготовленных ФГБУ "ИМГРЭ" (этап 2).
4. Подготовка обзорных, дополнительных геохимических и геоолого-геофизических  материалов для  усиления доказательной базы при защите российских заявочных материалов по Евразийскому бассейну в Комиссии по границам континентального шельфа (этап 5).</t>
  </si>
  <si>
    <t>2.2.</t>
  </si>
  <si>
    <t xml:space="preserve">Обработка, интерпретация и обобщение геохимической информации по Арктическому региону,  геологической, морфологической информации в части Евразийского бассейна за 2024-2027 гг. касающейся вопроса международно-правового оформления внешней границы континентального шельфа Российской Федерации</t>
  </si>
  <si>
    <r>
      <rPr>
        <b/>
        <sz val="10"/>
        <color theme="1"/>
        <rFont val="Arial"/>
      </rPr>
      <t xml:space="preserve"> 2028 г. </t>
    </r>
    <r>
      <rPr>
        <sz val="10"/>
        <color theme="1"/>
        <rFont val="Arial"/>
      </rPr>
      <t xml:space="preserve">
1. Сбор и анализ геохимической, геологической, морфологической информации по Арктическому региону в части Евразийского бассейна за 2001-2025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1).
2. Разработка регламента обработки, интерпретациии (описание) и обобщения массива разнородной информации за 2001-2025 гг., а также других материалов, касающихся вопроса международно-правового оформления внешней границы континентального шельфа Российской Федерации
3. Обработка, интерпретация (описание) и обобщение геохимической по Арктическому региону,  геологической, морфологической информации в части Евразийского бассейна за 2001-2025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1).
4. Обобщение презентационных материалов представленных в Комиссии по границам континентального шельфа с 2001 по 2025 гг. по геохимической информации по Арктическому региону,  геологической, морфологической информации в части Евразийского бассейна, в том числе презентационных материалов подготовленных ФГБУ "ИМГРЭ" (этап 1).
5. Подготовка обзорных, дополнительных геохимических и геоолого-геофизических  материалов для  усиления доказательной базы при защите российских заявочных материалов по Евразийскому бассейну в Комиссии по границам континентального шельфа (этап 1).</t>
    </r>
  </si>
  <si>
    <t xml:space="preserve">Приложение 2 к приказу 
Федерального агентства по недропользованию 
от ___________ 2025 г. № ______ 
</t>
  </si>
  <si>
    <t xml:space="preserve">Перечень объектов региональных геолого-геофизических и геолого-съемочных работ по геологическому изучению недр и воспроизводству минерально-сырьевой базы 
в рамках Программы ФП «Геология: возрождение легенды», финансируемых за счёт субсидии на финансовое обеспечение выполнения государственного задания Федерального агентства по недропользованию на 2026 год и на плановый период 2027 и 2028 годов
</t>
  </si>
  <si>
    <t xml:space="preserve">1. Региональные геолого-геофизические и геолого-съемочные работы, в т. ч: </t>
  </si>
  <si>
    <t xml:space="preserve">ФГБУ "ИМГРЭ" всего</t>
  </si>
  <si>
    <t xml:space="preserve">1.1. Региональное геологическое изучение недр                                                                                                                                                                        </t>
  </si>
  <si>
    <t xml:space="preserve">1.1.1. Проведение работ по геохимическому картографированию масштаба 
1:200 000 ( региональных геолого-съемочных работ масштаба 1:200 000)                                                                                                                                                                                                                              </t>
  </si>
  <si>
    <t xml:space="preserve">Прирост среднемасштабной геохимической изученности территории РФ и ее континентального шельфа: 
2026 г.- 26285,0 кв.км. </t>
  </si>
  <si>
    <t>1.1.1.1.</t>
  </si>
  <si>
    <t xml:space="preserve">Проведение в 2025-2027 годах геохимических работ масштаба 1:200 000 на листе R-58- ХХV (Ичаткинская площадь) в пределах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</si>
  <si>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листа R-58-XXV  (Ичаткинская площадь,2 этап):
Л</t>
    </r>
    <r>
      <rPr>
        <sz val="9.75"/>
        <color theme="1"/>
        <rFont val="Arial"/>
      </rPr>
      <t xml:space="preserve">абораторно-аналитические работы; опережающая геохимическая основа, включающая карты:геохимической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моноэлементные геохимические карты листа R-58-XXV (предварительный вариант).
</t>
    </r>
  </si>
  <si>
    <t>1.1.1.2.</t>
  </si>
  <si>
    <t xml:space="preserve">Проведение в 2025-2027 годах геохимических работ масштаба 1:200 000 на группу листов P-57- XIX, XX (Аликская площадь) в пределах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</si>
  <si>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листов P-57- XIX, XX (Аликская площадь, 2 этап): </t>
    </r>
    <r>
      <rPr>
        <sz val="9.75"/>
        <color theme="1"/>
        <rFont val="Arial"/>
      </rPr>
      <t xml:space="preserve">Полевые работы; детализационнн-заверочные работы; лабораторно-аналитические работы; окончательный вариант опережающей геохимической основы, включающей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2141,8 км2 листов P-57- XIX, XX (включая по ретроспективным данным); моноэлементные карты (предварительный вариант).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- 2141,8км2 .
</t>
    </r>
  </si>
  <si>
    <t>1.1.1.3.</t>
  </si>
  <si>
    <t xml:space="preserve">Проведение в 2025-2027 годах геохимических работ масштаба 1:200 000 на листе P-56-XXIV (Вилигская площадь ) в пределах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</si>
  <si>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листа P-56- XXIV (Вилигская площадь,2 этап): </t>
    </r>
    <r>
      <rPr>
        <sz val="9.75"/>
        <color theme="1"/>
        <rFont val="Arial"/>
      </rPr>
      <t xml:space="preserve">Полевые работы; детализационнн-заверочные работы; лабораторно-аналитические работы; окончательный вариант опережающей геохимической основы, включающей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1900 км2 листа P-56-XXIV.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- 1900км2 .
</t>
    </r>
  </si>
  <si>
    <t>1.1.1.4.</t>
  </si>
  <si>
    <t xml:space="preserve">Проведение в 2025-2027 годах геохимических работ  масштаба 1:200 000 на группу листов P-56-XXIX, XXX (Джетская площадь) в пределах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</si>
  <si>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листов P-56-XXIX, XXX (Джетская площадь, 2 этап):
</t>
    </r>
    <r>
      <rPr>
        <sz val="9.75"/>
        <color theme="1"/>
        <rFont val="Arial"/>
      </rPr>
      <t xml:space="preserve">Полевые работы; детализационнн-заверочные работы; лабораторно-аналитические работы; окончательный вариант опережающей геохимической основы, включающей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1000 км2 листов P-56-XXIX, XXX;  моноэлементные карты (предварительный вариант).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- 1000км2 .
</t>
    </r>
    <r>
      <rPr>
        <strike/>
        <sz val="9.75"/>
        <color theme="1"/>
        <rFont val="Arial"/>
      </rPr>
      <t xml:space="preserve">
</t>
    </r>
  </si>
  <si>
    <t>1.1.1.5.</t>
  </si>
  <si>
    <t xml:space="preserve">Проведение в 2025-2027 годах геохимических работ масштаба 1:200 000 на группу листов P-56-XXXIV,XXXV (Нявленгская площадь) в пределах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</si>
  <si>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листов P-56-XXXIV, XXXV (Нявленгская площадь, 2 этап):
</t>
    </r>
    <r>
      <rPr>
        <sz val="9.75"/>
        <color theme="1"/>
        <rFont val="Arial"/>
      </rPr>
      <t xml:space="preserve">Полевые работы; детализационнн-заверочные работы; лабораторно-аналитические работы; окончательный вариант опережающей геохимической основы, включающей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500 км2 листов P-56-XXXIV,XXXV;  моноэлементные карты (предварительный вариант).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- 500км2 .
</t>
    </r>
  </si>
  <si>
    <t>1.1.1.6.</t>
  </si>
  <si>
    <t xml:space="preserve">Проведение в 2025-2027 годах геохимических работ масштаба 1:200 000 на листе P-54-VII (Нюкуннинская площадь) в пределах Дальневосточного ФО</t>
  </si>
  <si>
    <r>
      <rPr>
        <b/>
        <sz val="10"/>
        <color theme="1"/>
        <rFont val="Arial"/>
      </rPr>
      <t xml:space="preserve">Проведение геохимических работ масштаба 1:200 000  листа P-54- VII (Нюкуннинская площадь,2 этап):
</t>
    </r>
    <r>
      <rPr>
        <sz val="10"/>
        <color theme="1"/>
        <rFont val="Arial"/>
      </rPr>
      <t>О</t>
    </r>
    <r>
      <rPr>
        <sz val="9.75"/>
        <color theme="1"/>
        <rFont val="Arial"/>
      </rPr>
      <t xml:space="preserve">кончательный вариант опережающей геохимической основы, включающей карты: геохимической изученности масштаба 
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1:500 000.
</t>
    </r>
  </si>
  <si>
    <t>1.1.1.7.</t>
  </si>
  <si>
    <t xml:space="preserve">Проведение в 2025-2027 годах геохимических работ масштаба 1:200 000 на группу листов P-53-V,VI (Менкюлинская площадь) в пределах Дальневосточного ФО</t>
  </si>
  <si>
    <r>
      <rPr>
        <b/>
        <sz val="10"/>
        <color theme="1"/>
        <rFont val="Arial"/>
      </rPr>
      <t xml:space="preserve">Проведение геохимических работ масштаба 1:200 000 листов P-53-V, VI  (Менкюлинская площадь, 2 этап):
</t>
    </r>
    <r>
      <rPr>
        <sz val="9.75"/>
        <color theme="1"/>
        <rFont val="Arial"/>
      </rPr>
      <t xml:space="preserve">Окончательный вариант опережающей геохимической основы, включающей карты: геохимической изученности масштаба 
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1:500 000.
</t>
    </r>
  </si>
  <si>
    <t>1.1.1.8.</t>
  </si>
  <si>
    <t xml:space="preserve">Проведение в 2025-2027 годах геохимических работ масштаба 1:200 000 на группу листов R-54-XXI, XXII (Омчикандинская площадь) в пределах Дальневосточного ФО</t>
  </si>
  <si>
    <r>
      <rPr>
        <b/>
        <sz val="10"/>
        <color theme="1"/>
        <rFont val="Arial"/>
      </rPr>
      <t xml:space="preserve">Проведение геохимических работ масштаба 1:200 000  листов R-54-XXI, XXII (Омчикандинская площадь, 2 этап):
</t>
    </r>
    <r>
      <rPr>
        <sz val="9.75"/>
        <color theme="1"/>
        <rFont val="Arial"/>
      </rPr>
      <t xml:space="preserve">Полевые работы; лабораторно-аналитические работы; окончательный вариант опережающей геохимической основы, включающей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2508,5 км2 листов R-54-XXI, XXII 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- 2508,5км2 .
</t>
    </r>
  </si>
  <si>
    <t>1.1.1.9.</t>
  </si>
  <si>
    <t xml:space="preserve">Проведение в 2025-2027 годах геохимических работ масштаба 1:200 000 по ретроспективным данным на группу листов P-51-XXXI, XXXII (Усть-Чарская площадь) в пределах Дальневосточного ФО</t>
  </si>
  <si>
    <r>
      <rPr>
        <b/>
        <sz val="10"/>
        <color theme="1"/>
        <rFont val="Arial"/>
      </rPr>
      <t xml:space="preserve">Проведение геохимических работ масштаба 1:200 000 по ретроспективным данным листа  P-51-XXXI  (Усть-Чарская площадь, 2 этап):
</t>
    </r>
    <r>
      <rPr>
        <sz val="10"/>
        <color theme="1"/>
        <rFont val="Arial"/>
      </rPr>
      <t xml:space="preserve">Предварительный вариант материалов </t>
    </r>
    <r>
      <rPr>
        <b/>
        <sz val="10"/>
        <color theme="1"/>
        <rFont val="Arial"/>
      </rPr>
      <t>о</t>
    </r>
    <r>
      <rPr>
        <sz val="10"/>
        <color theme="1"/>
        <rFont val="Arial"/>
      </rPr>
      <t xml:space="preserve">пережающей геохимической основы масштаба 1:200 000 по ретроспективным данным листа P-51-XXXII  (Усть-Чарская площадь) для ГДП-200 в ГИС-формате и аналоговом виде, включающей карты: геохимической изученности масштаба 1:200 000,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1:500 000, фактического материала геохимического опробования масштаба 1:200 000 на площади 4103,1 км2 листа P-51-XXXI, моноэлементные геохимические карты.</t>
    </r>
  </si>
  <si>
    <t>1.1.1.10.</t>
  </si>
  <si>
    <t xml:space="preserve">Проведение в 2025-2027 годах геохимических работ масштаба 1:200 000 на листе О-51-XIII (Соктокутская площадь) в пределах Дальневосточного ФО</t>
  </si>
  <si>
    <r>
      <rPr>
        <b/>
        <sz val="10"/>
        <color theme="1"/>
        <rFont val="Arial"/>
      </rPr>
      <t xml:space="preserve">Проведение геохимических работ масштаба 1:200 000  листа O-51-XIII (Соктокутская площадь,2 этап):
</t>
    </r>
    <r>
      <rPr>
        <sz val="9.75"/>
        <color theme="1"/>
        <rFont val="Arial"/>
      </rPr>
      <t xml:space="preserve">Полевые работы; лабораторно-аналитические работы; окончательный вариант опережающей геохимической основы, включающей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4350,2 км2  листа  О-51-XIII.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- 4350,2км2 .
</t>
    </r>
  </si>
  <si>
    <t>1.1.1.11.</t>
  </si>
  <si>
    <t xml:space="preserve">Проведение в 2025-2027 годах геохимических работ масштаба 1:200 000 по ретроспективным данным на группу листов S-46-IX, X  (Северо-Шренковская площадь) в пределах Сибирского ФО</t>
  </si>
  <si>
    <r>
      <rPr>
        <b/>
        <sz val="10"/>
        <color theme="1"/>
        <rFont val="Arial"/>
      </rPr>
      <t xml:space="preserve">Проведение геохимических работ масштаба 1:200 000  по ретроспективным данным листа S-46-IX (Северо-Шренковская площадь, 2 этап):
</t>
    </r>
    <r>
      <rPr>
        <sz val="10"/>
        <color theme="1"/>
        <rFont val="Arial"/>
      </rPr>
      <t xml:space="preserve">Предварительный вариант материалов опережающей геохимической основы масштаба 1:200 000 по ретроспективным данным листа  S-46-X  (Северо-Шренковская площадь) для ГДП-200 в ГИС-формате и аналоговом виде, включающей карты: геохимической изученности масштаба 1:200 000,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1:500 000, фактического материала геохимического опробования масштаба 1:200 000 на площади 2150,7 км2 листа S-46-X, моноэлементные геохимические карты.</t>
    </r>
  </si>
  <si>
    <t>1.1.1.12.</t>
  </si>
  <si>
    <t xml:space="preserve">Проведение в 2025-2027 годах геохимических работ масштаба 1:200 000 на листе R-48-XVIII  (Меркюнская  площадь) в пределах Сибирского ФО</t>
  </si>
  <si>
    <r>
      <rPr>
        <b/>
        <sz val="10"/>
        <color theme="1"/>
        <rFont val="Arial"/>
      </rPr>
      <t xml:space="preserve">Проведение геохимических работ масштаба 1:200 000  листа R-48-XVIII (Меркюнская площадь, 2 этап):
</t>
    </r>
    <r>
      <rPr>
        <sz val="10"/>
        <color theme="1"/>
        <rFont val="Arial"/>
      </rPr>
      <t>Д</t>
    </r>
    <r>
      <rPr>
        <sz val="9.75"/>
        <color theme="1"/>
        <rFont val="Arial"/>
      </rPr>
      <t xml:space="preserve">етализационнн-заверочные работы; лабораторно-аналитические работы; окончательный вариант опережающей геохимической основы, включающей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1:500 000. </t>
    </r>
  </si>
  <si>
    <t>1.1.1.13.</t>
  </si>
  <si>
    <t xml:space="preserve">Проведение в 2026-2027 годах геохимических работ масштаба 1:200 000 на листе N-46-XXXVI (Бийхемская площадь ) в пределах Сибирского ФО</t>
  </si>
  <si>
    <r>
      <rPr>
        <b/>
        <sz val="10"/>
        <color theme="1"/>
        <rFont val="Arial"/>
      </rPr>
      <t xml:space="preserve">2026 год. Проведение геохимических работ масштаба 1:200 000 листа N-46-XXХVI (Бийхемская площадь,1 этап):
</t>
    </r>
    <r>
      <rPr>
        <sz val="10"/>
        <color theme="1"/>
        <rFont val="Arial"/>
      </rPr>
      <t xml:space="preserve">Предполевые и подготовительные работы; полевые работы; лабораторно-аналитические работы.</t>
    </r>
    <r>
      <rPr>
        <sz val="9.75"/>
        <color theme="1"/>
        <rFont val="Arial"/>
      </rPr>
      <t xml:space="preserve">предварительный вариант опережающей геохимической основы, включающей карты: :геохимической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3246,9 км2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- 3246,9 км2 .
</t>
    </r>
  </si>
  <si>
    <t>1.1.1.14.</t>
  </si>
  <si>
    <t xml:space="preserve">Проведение в 2025-2027 годах геохимических работ масштаба 1:200 000 на листе R-48-XVII (Вюрбюрская площадь) в пределах Сибирского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</si>
  <si>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листа R-48-XVII (Вюрбюрская площадь,2 этап):
</t>
    </r>
    <r>
      <rPr>
        <sz val="9.75"/>
        <color theme="1"/>
        <rFont val="Arial"/>
      </rPr>
      <t xml:space="preserve">Детализационнн-заверочные работы; лабораторно-аналитические работы; окончательный вариант опережающей геохимической основы, включающей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моноэлементные карты (предварительный вариант).</t>
    </r>
  </si>
  <si>
    <t>1.1.1.15.</t>
  </si>
  <si>
    <t xml:space="preserve">Проведение в 2025-2027 годах геохимических работ масштаба 1:200 000 на листе О-50-X (Жуинская площадь ) в пределах Сибирского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</si>
  <si>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листа О-50-X  (Жуинская  площадь,2 этап):
</t>
    </r>
    <r>
      <rPr>
        <sz val="9.75"/>
        <color theme="1"/>
        <rFont val="Arial"/>
      </rPr>
      <t xml:space="preserve">Лабораторно-аналитические работы;окончательный вариант опережающей геохимической основы, включающий карты:геохимической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 моноэлементные карты (предварительный вариант).
</t>
    </r>
    <r>
      <rPr>
        <b/>
        <sz val="9.75"/>
        <color theme="1"/>
        <rFont val="Arial"/>
      </rPr>
      <t xml:space="preserve">
</t>
    </r>
  </si>
  <si>
    <t>1.1.1.16.</t>
  </si>
  <si>
    <t xml:space="preserve">Проведение в 2025-2027 годах геохимических работ масштаба 1:200 000 по ретроспективным данным на листе N-45-XX (Тягунская площадь ) в пределах Сибирского ФО</t>
  </si>
  <si>
    <r>
      <rPr>
        <b/>
        <sz val="10"/>
        <color theme="1"/>
        <rFont val="Arial"/>
      </rPr>
      <t xml:space="preserve">Проведение геохимических работ масштаба 1:200 000 по ретроспективным данным листа N-45-XX  (Тягунская площадь, 2 этап):
</t>
    </r>
    <r>
      <rPr>
        <sz val="10"/>
        <color theme="1"/>
        <rFont val="Arial"/>
      </rPr>
      <t xml:space="preserve">Окончательный вариант материалов опережающей геохимической основы масштаба 1:200 000 по ретроспективным данным листа  N-45-XX  (Тягунская площадь) для ГДП-200 в ГИС-формате и аналоговом виде, включающий карты: геохимической изученности масштаба 1:200 000,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1:500 000, фактического материала геохимического опробования масштаба 1:200 000 на площади 4904,6 км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листа N-45-XX, моноэлементные геохимические карты.</t>
    </r>
  </si>
  <si>
    <t>1.1.1.17.</t>
  </si>
  <si>
    <t xml:space="preserve">Проведение в 2025-2027 годах геохимических работ масштаба 1:200 000 на листе  М-45-IX (Онгудайская площадь ) в пределах Сибирского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</si>
  <si>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листа М-45-IX  (Онгудайская   площадь,2 этап):
П</t>
    </r>
    <r>
      <rPr>
        <sz val="9.75"/>
        <color theme="1"/>
        <rFont val="Arial"/>
      </rPr>
      <t xml:space="preserve">олевые работы; лабораторно-аналитические работы; окончательный вариант опережающей геохимической основы, включающий карты: :геохимической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1200 км</t>
    </r>
    <r>
      <rPr>
        <vertAlign val="superscript"/>
        <sz val="9.75"/>
        <color theme="1"/>
        <rFont val="Arial"/>
      </rPr>
      <t>2</t>
    </r>
    <r>
      <rPr>
        <sz val="9.75"/>
        <color theme="1"/>
        <rFont val="Arial"/>
      </rPr>
      <t xml:space="preserve"> листа М-45-IX.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- 1200 км</t>
    </r>
    <r>
      <rPr>
        <b/>
        <vertAlign val="superscript"/>
        <sz val="9.75"/>
        <color theme="1"/>
        <rFont val="Arial"/>
      </rPr>
      <t>2</t>
    </r>
    <r>
      <rPr>
        <b/>
        <sz val="9.75"/>
        <color theme="1"/>
        <rFont val="Arial"/>
      </rPr>
      <t xml:space="preserve"> .</t>
    </r>
    <r>
      <rPr>
        <sz val="9.75"/>
        <color theme="1"/>
        <rFont val="Arial"/>
      </rPr>
      <t xml:space="preserve">
</t>
    </r>
  </si>
  <si>
    <t>1.1.1.18.</t>
  </si>
  <si>
    <t xml:space="preserve">Проведение в 2025-2027 годах геохимических работ  масштаба 1:200 000 на группу листов N-51-I, VII (Мокла-Колбочинская площадь ) в пределах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</si>
  <si>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листов N-51-I, VII (Мокла -Колбочинская  площадь, 2 этап):
</t>
    </r>
    <r>
      <rPr>
        <sz val="9.75"/>
        <color theme="1"/>
        <rFont val="Arial"/>
      </rPr>
      <t xml:space="preserve">Полевые работы; лабораторно-аналитические работы; окончательный вариант опережающих геохимических основ, включющих карты: :геохимической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 фактического материала геохимического опробования масштаба 1:200 000 на площади 3500км</t>
    </r>
    <r>
      <rPr>
        <vertAlign val="superscript"/>
        <sz val="9.75"/>
        <color theme="1"/>
        <rFont val="Arial"/>
      </rPr>
      <t>2</t>
    </r>
    <r>
      <rPr>
        <sz val="9.75"/>
        <color theme="1"/>
        <rFont val="Arial"/>
      </rPr>
      <t xml:space="preserve"> ; моноэлементные карты по листу N-51-VII (предварительный вариант).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- 3500км</t>
    </r>
    <r>
      <rPr>
        <b/>
        <vertAlign val="superscript"/>
        <sz val="9.75"/>
        <color theme="1"/>
        <rFont val="Arial"/>
      </rPr>
      <t>2</t>
    </r>
    <r>
      <rPr>
        <b/>
        <sz val="9.75"/>
        <color theme="1"/>
        <rFont val="Arial"/>
      </rPr>
      <t xml:space="preserve"> .</t>
    </r>
    <r>
      <rPr>
        <sz val="9.75"/>
        <color theme="1"/>
        <rFont val="Arial"/>
      </rPr>
      <t xml:space="preserve">
</t>
    </r>
  </si>
  <si>
    <t>1.1.1.19.</t>
  </si>
  <si>
    <t xml:space="preserve">Проведение в 2025-2027 годах геохимических работ  масштаба 1:200 000 на группу листов О-55-I,II (Иня-Каванская площадь) в пределах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</si>
  <si>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 листов О-55-I , II  (Иня-Каванская  площадь, 2 этап):
</t>
    </r>
    <r>
      <rPr>
        <sz val="9.75"/>
        <color theme="1"/>
        <rFont val="Arial"/>
      </rPr>
      <t>Окончательный</t>
    </r>
    <r>
      <rPr>
        <b/>
        <sz val="9.75"/>
        <color theme="1"/>
        <rFont val="Arial"/>
      </rPr>
      <t xml:space="preserve"> </t>
    </r>
    <r>
      <rPr>
        <sz val="9.75"/>
        <color theme="1"/>
        <rFont val="Arial"/>
      </rPr>
      <t xml:space="preserve">вариант опережающих геохимических основ, включающих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1:500 000;фактического материала геохимического опробования масштаба 1:200 000 на площади 1250 км2.
Прирост среднемасштабной геохимической изученности  территории РФ и ее континентального шельфа  - 1250 км2 .</t>
    </r>
  </si>
  <si>
    <t>1.1.1.20.</t>
  </si>
  <si>
    <t xml:space="preserve">Проведение в 2025-2027 годах геохимических работ  масштаба 
1:200 000 на группу листов О-49-ХХХ, ХХХVI  (Конкудера-Муякамская площадь) в пределах Сибирского и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</si>
  <si>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листов О-49-ХХХ, ХХХVI (Конкудера-Муякамская площадь, 2 этап):
</t>
    </r>
    <r>
      <rPr>
        <sz val="9.75"/>
        <color theme="1"/>
        <rFont val="Arial"/>
      </rPr>
      <t xml:space="preserve">Окончательный вариант опережающих геохимических основ, включающих карты: :геохимической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1:500 000.
</t>
    </r>
  </si>
  <si>
    <t>1.1.1.21.</t>
  </si>
  <si>
    <t xml:space="preserve">Проведение в 2025-2027 годах геохимических работ  масштаба 1:200 000 на группу листов N-50-VI, XII (Джемку-Олекминская площадь ) в пределах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</si>
  <si>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листов  N-50-VI, XII (Джемку-Олекминская площадь, 2 этап):
</t>
    </r>
    <r>
      <rPr>
        <sz val="9.75"/>
        <color theme="1"/>
        <rFont val="Arial"/>
      </rPr>
      <t xml:space="preserve">Полевые работы; лабораторно-аналитические работы; окончательный вариант опережающих геохимических основ, включающих карты: :геохимической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
1:500 000; фактического материала геохимического опробования масштаба 1:200 000 на площади 3437,6 км2 ; моноэлементные карты по листу N-50-XII  (предварительный вариант). </t>
    </r>
    <r>
      <rPr>
        <vertAlign val="superscript"/>
        <sz val="9.75"/>
        <color theme="1"/>
        <rFont val="Arial"/>
      </rPr>
      <t xml:space="preserve">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- 3437,6 км</t>
    </r>
    <r>
      <rPr>
        <b/>
        <vertAlign val="superscript"/>
        <sz val="9.75"/>
        <color theme="1"/>
        <rFont val="Arial"/>
      </rPr>
      <t>2</t>
    </r>
    <r>
      <rPr>
        <b/>
        <sz val="9.75"/>
        <color theme="1"/>
        <rFont val="Arial"/>
      </rPr>
      <t xml:space="preserve"> .</t>
    </r>
    <r>
      <rPr>
        <sz val="9.75"/>
        <color theme="1"/>
        <rFont val="Arial"/>
      </rPr>
      <t xml:space="preserve">
</t>
    </r>
  </si>
  <si>
    <t>1.1.1.22.</t>
  </si>
  <si>
    <t xml:space="preserve">Проведение в 2025-2027 годах геохимических работ  масштаба 1:200 000 на группу листов О-54-XIII, XIX  (Нёт-Североуйская площадь ) в пределах Дальневосточного ФО</t>
  </si>
  <si>
    <r>
      <rPr>
        <b/>
        <sz val="9.75"/>
        <color theme="1"/>
        <rFont val="Arial"/>
      </rPr>
      <t xml:space="preserve">Проведение геохимических работ масштаба 1:200 000  листов О-54-XIII, XIX  (Нёт-Североуйская площадь, 2 этап):
</t>
    </r>
    <r>
      <rPr>
        <sz val="9.75"/>
        <color theme="1"/>
        <rFont val="Arial"/>
      </rPr>
      <t xml:space="preserve">Окончательный вариант опережающих геохимических основ, включающих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1:500 000;фактического материала геохимического опробования масштаба 1:200 000 на площади 1250 км2.
</t>
    </r>
    <r>
      <rPr>
        <b/>
        <sz val="9.75"/>
        <color theme="1"/>
        <rFont val="Arial"/>
      </rPr>
      <t xml:space="preserve">Прирост среднемасштабной геохимической изученности  территории РФ и ее континентального шельфа  - 1250 км2 .</t>
    </r>
  </si>
  <si>
    <t xml:space="preserve">Проведение в 2028-2030 годах геохимических работ  масштаба 1:200 000 на группу листов в пределах Сибирского ФО</t>
  </si>
  <si>
    <t xml:space="preserve">2030  IV</t>
  </si>
  <si>
    <r>
      <rPr>
        <b/>
        <sz val="9.75"/>
        <color theme="1"/>
        <rFont val="Arial"/>
      </rPr>
      <t xml:space="preserve">Проведение геохимических работ масштаба 1:200 000  на группу листов в пределах Дальневосточного ФО, 1 этап:
</t>
    </r>
    <r>
      <rPr>
        <sz val="9.75"/>
        <color theme="1"/>
        <rFont val="Arial"/>
      </rPr>
      <t xml:space="preserve">Подготовительные работы и проектирование; предварительный вариант опережающих геохимических основ, включающих карты: геохимической изученности масштаба 1:200 000; ландшафтную масштаба 1:200 000 со схемами районирования территории по условиям проведения геохимических работ и устойчивости ландшафтов к химическому загрязнению масштаба 1:500 000.
</t>
    </r>
  </si>
  <si>
    <t xml:space="preserve">Проведение в 2028-2030 годах геохимических работ  масштаба 1:200 000 на группу листов в пределах Дальневосточного ФО</t>
  </si>
  <si>
    <t xml:space="preserve">Приложение 3 к приказу  Роснедр  
 от   ___________ 2025 г.   № ______  
</t>
  </si>
  <si>
    <t xml:space="preserve">Перечень тематических и опытно-методических работ, связанных с геологическим изучением недр, финансируемых за счет субсидии на финансовое  обеспечение 
выполнения  государственного задания Федерального агентства по недропользованию  на 2026 год и на плановый период 2027 и 2028 годов 
(ФГБУ "ИМГРЭ")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</si>
  <si>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Наименование  работы, показатель, характеризующий содержание работы
</t>
  </si>
  <si>
    <t xml:space="preserve">Предельный объем финансового обеспечения на объект, в тыс.руб </t>
  </si>
  <si>
    <t xml:space="preserve">Плановый объем финансового обеспечения на 2026 год, в тыс.руб </t>
  </si>
  <si>
    <t xml:space="preserve">Плановый объем финансового обеспечения на 2027 год, в тыс.руб </t>
  </si>
  <si>
    <t xml:space="preserve">Плановый объем финансового обеспечения на 2028 год, в тыс.руб </t>
  </si>
  <si>
    <t xml:space="preserve">Краткое содержание
технического (геологического) задания на 2026 год
Показатель объема работы
</t>
  </si>
  <si>
    <t xml:space="preserve">1. Тематические и опытно-методические работы, 
связанные с геологическим изучением недр</t>
  </si>
  <si>
    <t xml:space="preserve">Отчеты о  проведении тематических и опытно-методических работ, связанных с геологическим изучением недр - 4 ед.</t>
  </si>
  <si>
    <t xml:space="preserve">в т.ч. ВСЕГЕИ:</t>
  </si>
  <si>
    <t>1.1.</t>
  </si>
  <si>
    <t xml:space="preserve">Тематические и опытно методические работы, связанные с геологическим изучением недр, в части осуществления проведения работ по сводному и обзорному геохимическому картографированию на территории суши Российской Федерации, работ по геохимическому картографированию масштабов 1:1 000 000 и 1:200 000 
в 2026-2028 гг</t>
  </si>
  <si>
    <r>
      <rPr>
        <b/>
        <sz val="10"/>
        <color theme="1"/>
        <rFont val="Arial"/>
      </rPr>
      <t xml:space="preserve">На 2026 год:
</t>
    </r>
    <r>
      <rPr>
        <sz val="10"/>
        <color theme="1"/>
        <rFont val="Arial"/>
      </rPr>
      <t xml:space="preserve"> 1. Опытно-методические работы, связанные с региональным геологическим изучением недр территории Российской Федерации.
 2. Подготовка геохимического атласа регионов России, содержащего пространственную информацию о видах хозяйственной деятельности, ландшафтно-геохимическую характеристику, информацию о полезных ископаемых, содержании химических элементов в различных природно-геологических средах, эколого-геохимическую и прогнозную оценку картографируемой территории.
 3. Подготовка практических руководств в части проведения работ по сводному и обзорному геохимическому
 картографированию на территории суши Российской Федерации, разномасштабных работ по геохимическому картографированию.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</si>
</sst>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\ _₽_-;\-* #,##0.00\ _₽_-;_-* &quot;-&quot;??\ _₽_-;_-@_-"/>
    <numFmt numFmtId="161" formatCode="_-* #,##0.00\ &quot;₽&quot;_-;\-* #,##0.00\ &quot;₽&quot;_-;_-* \-??\ &quot;₽&quot;_-;_-@_-"/>
    <numFmt numFmtId="162" formatCode="_-* #,##0.00_-;\-* #,##0.00_-;_-* &quot;-&quot;??_-;_-@_-"/>
    <numFmt numFmtId="163" formatCode="_-* #,##0\ &quot;₽&quot;_-;\-* #,##0\ &quot;₽&quot;_-;_-* \-\ &quot;₽&quot;_-;_-@_-"/>
    <numFmt numFmtId="164" formatCode="_-* #,##0_-;\-* #,##0_-;_-* &quot;-&quot;_-;_-@_-"/>
    <numFmt numFmtId="165" formatCode="#,##0.0"/>
    <numFmt numFmtId="166" formatCode="0.000"/>
    <numFmt numFmtId="167" formatCode="#,##0.000"/>
  </numFmts>
  <fonts count="31">
    <font>
      <sz val="10.000000"/>
      <color theme="1"/>
      <name val="Arial"/>
    </font>
    <font>
      <sz val="10.000000"/>
      <name val="Times New Roman"/>
    </font>
    <font>
      <sz val="11.000000"/>
      <color theme="1"/>
      <name val="Calibri"/>
      <scheme val="minor"/>
    </font>
    <font>
      <sz val="11.000000"/>
      <color theme="0"/>
      <name val="Calibri"/>
      <scheme val="minor"/>
    </font>
    <font>
      <u/>
      <sz val="11.000000"/>
      <color indexed="4"/>
      <name val="Calibri"/>
      <scheme val="minor"/>
    </font>
    <font>
      <b/>
      <sz val="13.000000"/>
      <color theme="3"/>
      <name val="Calibri"/>
      <scheme val="minor"/>
    </font>
    <font>
      <b/>
      <sz val="15.000000"/>
      <color theme="3"/>
      <name val="Calibri"/>
      <scheme val="minor"/>
    </font>
    <font>
      <sz val="11.000000"/>
      <color rgb="FF3F3F76"/>
      <name val="Calibri"/>
      <scheme val="minor"/>
    </font>
    <font>
      <sz val="11.000000"/>
      <color rgb="FF9C6500"/>
      <name val="Calibri"/>
      <scheme val="minor"/>
    </font>
    <font>
      <u/>
      <sz val="11.000000"/>
      <color indexed="20"/>
      <name val="Calibri"/>
      <scheme val="minor"/>
    </font>
    <font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b/>
      <sz val="11.000000"/>
      <color theme="3"/>
      <name val="Calibri"/>
      <scheme val="minor"/>
    </font>
    <font>
      <sz val="11.000000"/>
      <color rgb="FF9C0006"/>
      <name val="Calibri"/>
      <scheme val="minor"/>
    </font>
    <font>
      <b/>
      <sz val="11.000000"/>
      <color rgb="FFFA7D00"/>
      <name val="Calibri"/>
      <scheme val="minor"/>
    </font>
    <font>
      <i/>
      <sz val="11.000000"/>
      <color rgb="FF7F7F7F"/>
      <name val="Calibri"/>
      <scheme val="minor"/>
    </font>
    <font>
      <b/>
      <sz val="18.000000"/>
      <color theme="3"/>
      <name val="Calibri"/>
      <scheme val="minor"/>
    </font>
    <font>
      <b/>
      <sz val="11.000000"/>
      <color theme="1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1.000000"/>
      <color rgb="FF3F3F3F"/>
      <name val="Calibri"/>
      <scheme val="minor"/>
    </font>
    <font>
      <b/>
      <sz val="10.000000"/>
      <color theme="1"/>
      <name val="Arial"/>
    </font>
    <font>
      <sz val="12.000000"/>
      <color theme="1"/>
      <name val="Arial"/>
    </font>
    <font>
      <b/>
      <sz val="9.750000"/>
      <color theme="1"/>
      <name val="Arial"/>
    </font>
    <font>
      <sz val="9.750000"/>
      <color theme="1"/>
      <name val="Arial"/>
    </font>
    <font>
      <b/>
      <sz val="9.750000"/>
      <color theme="1"/>
      <name val="Calibri"/>
      <scheme val="minor"/>
    </font>
    <font>
      <sz val="10.000000"/>
      <color theme="1"/>
      <name val="Times New Roman"/>
    </font>
    <font>
      <sz val="10.000000"/>
      <name val="Arial"/>
    </font>
    <font>
      <b/>
      <sz val="10.000000"/>
      <name val="Arial"/>
    </font>
    <font>
      <sz val="9.000000"/>
      <color theme="1"/>
      <name val="Arial"/>
    </font>
    <font>
      <sz val="8.000000"/>
      <color theme="1"/>
      <name val="Arial"/>
    </font>
  </fonts>
  <fills count="34">
    <fill>
      <patternFill patternType="none"/>
    </fill>
    <fill>
      <patternFill patternType="gray125"/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7"/>
        <bgColor theme="7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6"/>
        <bgColor theme="6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5"/>
        <bgColor theme="5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4"/>
        <bgColor theme="4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indexed="47"/>
        <bgColor indexed="47"/>
      </patternFill>
    </fill>
    <fill>
      <patternFill patternType="solid">
        <fgColor theme="9"/>
        <bgColor theme="9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8"/>
        <bgColor theme="8"/>
      </patternFill>
    </fill>
    <fill>
      <patternFill patternType="solid">
        <fgColor rgb="FFFFEB9C"/>
        <bgColor rgb="FFFFEB9C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rgb="FFA5A5A5"/>
        <bgColor rgb="FFA5A5A5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indexed="26"/>
        <bgColor indexed="2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rgb="FFC6EFCE"/>
        <bgColor rgb="FFC6EFCE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0"/>
        <bgColor theme="0"/>
      </patternFill>
    </fill>
  </fills>
  <borders count="2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hair">
        <color auto="1"/>
      </bottom>
      <diagonal style="none"/>
    </border>
  </borders>
  <cellStyleXfs count="60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0" applyFill="0" applyBorder="0" applyProtection="0"/>
    <xf fontId="0" fillId="0" borderId="0" numFmtId="160" applyNumberFormat="1" applyFont="0" applyFill="0" applyBorder="0" applyProtection="0"/>
    <xf fontId="0" fillId="0" borderId="0" numFmtId="160" applyNumberFormat="1" applyFont="0" applyFill="0" applyBorder="0" applyProtection="0"/>
    <xf fontId="0" fillId="0" borderId="0" numFmtId="160" applyNumberFormat="1" applyFont="0" applyFill="0" applyBorder="0" applyProtection="0"/>
    <xf fontId="0" fillId="0" borderId="0" numFmtId="160" applyNumberFormat="1" applyFont="0" applyFill="0" applyBorder="0" applyProtection="0"/>
    <xf fontId="0" fillId="0" borderId="0" numFmtId="160" applyNumberFormat="1" applyFont="0" applyFill="0" applyBorder="0" applyProtection="0"/>
    <xf fontId="0" fillId="0" borderId="0" numFmtId="160" applyNumberFormat="1" applyFont="0" applyFill="0" applyBorder="0" applyProtection="0"/>
    <xf fontId="2" fillId="2" borderId="0" numFmtId="0" applyNumberFormat="0" applyFont="1" applyFill="1" applyBorder="0" applyProtection="0">
      <alignment vertical="center"/>
    </xf>
    <xf fontId="3" fillId="3" borderId="0" numFmtId="0" applyNumberFormat="0" applyFont="1" applyFill="1" applyBorder="0" applyProtection="0">
      <alignment vertical="center"/>
    </xf>
    <xf fontId="2" fillId="4" borderId="0" numFmtId="0" applyNumberFormat="0" applyFont="1" applyFill="1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2" fillId="5" borderId="0" numFmtId="0" applyNumberFormat="0" applyFont="1" applyFill="1" applyBorder="0" applyProtection="0">
      <alignment vertical="center"/>
    </xf>
    <xf fontId="3" fillId="6" borderId="0" numFmtId="0" applyNumberFormat="0" applyFont="1" applyFill="1" applyBorder="0" applyProtection="0">
      <alignment vertical="center"/>
    </xf>
    <xf fontId="2" fillId="7" borderId="0" numFmtId="0" applyNumberFormat="0" applyFont="1" applyFill="1" applyBorder="0" applyProtection="0">
      <alignment vertical="center"/>
    </xf>
    <xf fontId="3" fillId="8" borderId="0" numFmtId="0" applyNumberFormat="0" applyFont="1" applyFill="1" applyBorder="0" applyProtection="0">
      <alignment vertical="center"/>
    </xf>
    <xf fontId="2" fillId="9" borderId="0" numFmtId="0" applyNumberFormat="0" applyFont="1" applyFill="1" applyBorder="0" applyProtection="0">
      <alignment vertical="center"/>
    </xf>
    <xf fontId="5" fillId="0" borderId="1" numFmtId="0" applyNumberFormat="0" applyFont="1" applyFill="0" applyBorder="1" applyProtection="0">
      <alignment vertical="center"/>
    </xf>
    <xf fontId="3" fillId="10" borderId="0" numFmtId="0" applyNumberFormat="0" applyFont="1" applyFill="1" applyBorder="0" applyProtection="0">
      <alignment vertical="center"/>
    </xf>
    <xf fontId="3" fillId="11" borderId="0" numFmtId="0" applyNumberFormat="0" applyFont="1" applyFill="1" applyBorder="0" applyProtection="0">
      <alignment vertical="center"/>
    </xf>
    <xf fontId="2" fillId="12" borderId="0" numFmtId="0" applyNumberFormat="0" applyFont="1" applyFill="1" applyBorder="0" applyProtection="0">
      <alignment vertical="center"/>
    </xf>
    <xf fontId="6" fillId="0" borderId="1" numFmtId="0" applyNumberFormat="0" applyFont="1" applyFill="0" applyBorder="1" applyProtection="0">
      <alignment vertical="center"/>
    </xf>
    <xf fontId="2" fillId="0" borderId="0" numFmtId="161" applyNumberFormat="1" applyFont="0" applyFill="0" applyBorder="0" applyProtection="0">
      <alignment vertical="center"/>
    </xf>
    <xf fontId="3" fillId="13" borderId="0" numFmtId="0" applyNumberFormat="0" applyFont="1" applyFill="1" applyBorder="0" applyProtection="0">
      <alignment vertical="center"/>
    </xf>
    <xf fontId="7" fillId="14" borderId="2" numFmtId="0" applyNumberFormat="0" applyFont="1" applyFill="1" applyBorder="1" applyProtection="0">
      <alignment vertical="center"/>
    </xf>
    <xf fontId="3" fillId="15" borderId="0" numFmtId="0" applyNumberFormat="0" applyFont="1" applyFill="1" applyBorder="0" applyProtection="0">
      <alignment vertical="center"/>
    </xf>
    <xf fontId="2" fillId="0" borderId="0" numFmtId="9" applyNumberFormat="1" applyFont="0" applyFill="0" applyBorder="0" applyProtection="0">
      <alignment vertical="center"/>
    </xf>
    <xf fontId="2" fillId="16" borderId="0" numFmtId="0" applyNumberFormat="0" applyFont="1" applyFill="1" applyBorder="0" applyProtection="0">
      <alignment vertical="center"/>
    </xf>
    <xf fontId="2" fillId="17" borderId="0" numFmtId="0" applyNumberFormat="0" applyFont="1" applyFill="1" applyBorder="0" applyProtection="0">
      <alignment vertical="center"/>
    </xf>
    <xf fontId="2" fillId="0" borderId="0" numFmtId="162" applyNumberFormat="1" applyFont="0" applyFill="0" applyBorder="0" applyProtection="0">
      <alignment vertical="center"/>
    </xf>
    <xf fontId="3" fillId="18" borderId="0" numFmtId="0" applyNumberFormat="0" applyFont="1" applyFill="1" applyBorder="0" applyProtection="0">
      <alignment vertical="center"/>
    </xf>
    <xf fontId="8" fillId="19" borderId="0" numFmtId="0" applyNumberFormat="0" applyFont="1" applyFill="1" applyBorder="0" applyProtection="0">
      <alignment vertical="center"/>
    </xf>
    <xf fontId="2" fillId="20" borderId="0" numFmtId="0" applyNumberFormat="0" applyFont="1" applyFill="1" applyBorder="0" applyProtection="0">
      <alignment vertical="center"/>
    </xf>
    <xf fontId="2" fillId="21" borderId="0" numFmtId="0" applyNumberFormat="0" applyFont="1" applyFill="1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3" numFmtId="0" applyNumberFormat="0" applyFont="1" applyFill="0" applyBorder="1" applyProtection="0">
      <alignment vertical="center"/>
    </xf>
    <xf fontId="11" fillId="22" borderId="4" numFmtId="0" applyNumberFormat="0" applyFont="1" applyFill="1" applyBorder="1" applyProtection="0">
      <alignment vertical="center"/>
    </xf>
    <xf fontId="3" fillId="23" borderId="0" numFmtId="0" applyNumberFormat="0" applyFont="1" applyFill="1" applyBorder="0" applyProtection="0">
      <alignment vertical="center"/>
    </xf>
    <xf fontId="12" fillId="0" borderId="0" numFmtId="0" applyNumberFormat="0" applyFont="1" applyFill="0" applyBorder="0" applyProtection="0">
      <alignment vertical="center"/>
    </xf>
    <xf fontId="12" fillId="0" borderId="5" numFmtId="0" applyNumberFormat="0" applyFont="1" applyFill="0" applyBorder="1" applyProtection="0">
      <alignment vertical="center"/>
    </xf>
    <xf fontId="3" fillId="24" borderId="0" numFmtId="0" applyNumberFormat="0" applyFont="1" applyFill="1" applyBorder="0" applyProtection="0">
      <alignment vertical="center"/>
    </xf>
    <xf fontId="0" fillId="0" borderId="0" numFmtId="160" applyNumberFormat="1" applyFont="0" applyFill="0" applyBorder="0" applyProtection="0"/>
    <xf fontId="13" fillId="25" borderId="0" numFmtId="0" applyNumberFormat="0" applyFont="1" applyFill="1" applyBorder="0" applyProtection="0">
      <alignment vertical="center"/>
    </xf>
    <xf fontId="14" fillId="26" borderId="2" numFmtId="0" applyNumberFormat="0" applyFont="1" applyFill="1" applyBorder="1" applyProtection="0">
      <alignment vertical="center"/>
    </xf>
    <xf fontId="3" fillId="27" borderId="0" numFmtId="0" applyNumberFormat="0" applyFont="1" applyFill="1" applyBorder="0" applyProtection="0">
      <alignment vertical="center"/>
    </xf>
    <xf fontId="2" fillId="0" borderId="0" numFmtId="163" applyNumberFormat="1" applyFont="0" applyFill="0" applyBorder="0" applyProtection="0">
      <alignment vertical="center"/>
    </xf>
    <xf fontId="15" fillId="0" borderId="0" numFmtId="0" applyNumberFormat="0" applyFont="1" applyFill="0" applyBorder="0" applyProtection="0">
      <alignment vertical="center"/>
    </xf>
    <xf fontId="2" fillId="28" borderId="0" numFmtId="0" applyNumberFormat="0" applyFont="1" applyFill="1" applyBorder="0" applyProtection="0">
      <alignment vertical="center"/>
    </xf>
    <xf fontId="16" fillId="0" borderId="0" numFmtId="0" applyNumberFormat="0" applyFont="1" applyFill="0" applyBorder="0" applyProtection="0">
      <alignment vertical="center"/>
    </xf>
    <xf fontId="2" fillId="0" borderId="0" numFmtId="164" applyNumberFormat="1" applyFont="0" applyFill="0" applyBorder="0" applyProtection="0">
      <alignment vertical="center"/>
    </xf>
    <xf fontId="17" fillId="0" borderId="6" numFmtId="0" applyNumberFormat="0" applyFont="1" applyFill="0" applyBorder="1" applyProtection="0">
      <alignment vertical="center"/>
    </xf>
    <xf fontId="18" fillId="0" borderId="0" numFmtId="0" applyNumberFormat="0" applyFont="1" applyFill="0" applyBorder="0" applyProtection="0">
      <alignment vertical="center"/>
    </xf>
    <xf fontId="2" fillId="29" borderId="7" numFmtId="0" applyNumberFormat="0" applyFont="0" applyFill="1" applyBorder="1" applyProtection="0">
      <alignment vertical="center"/>
    </xf>
    <xf fontId="3" fillId="30" borderId="0" numFmtId="0" applyNumberFormat="0" applyFont="1" applyFill="1" applyBorder="0" applyProtection="0">
      <alignment vertical="center"/>
    </xf>
    <xf fontId="0" fillId="0" borderId="0" numFmtId="0" applyNumberFormat="1" applyFont="1" applyFill="1" applyBorder="1"/>
    <xf fontId="19" fillId="31" borderId="0" numFmtId="0" applyNumberFormat="0" applyFont="1" applyFill="1" applyBorder="0" applyProtection="0">
      <alignment vertical="center"/>
    </xf>
    <xf fontId="2" fillId="32" borderId="0" numFmtId="0" applyNumberFormat="0" applyFont="1" applyFill="1" applyBorder="0" applyProtection="0">
      <alignment vertical="center"/>
    </xf>
    <xf fontId="20" fillId="26" borderId="8" numFmtId="0" applyNumberFormat="0" applyFont="1" applyFill="1" applyBorder="1" applyProtection="0">
      <alignment vertical="center"/>
    </xf>
  </cellStyleXfs>
  <cellXfs count="134">
    <xf fontId="0" fillId="0" borderId="0" numFmtId="0" xfId="0"/>
    <xf fontId="0" fillId="0" borderId="0" numFmtId="0" xfId="0" applyAlignment="1">
      <alignment vertical="justify"/>
    </xf>
    <xf fontId="21" fillId="0" borderId="0" numFmtId="0" xfId="0" applyFont="1" applyAlignment="1">
      <alignment horizontal="center" vertical="top"/>
    </xf>
    <xf fontId="0" fillId="0" borderId="0" numFmtId="0" xfId="0" applyAlignment="1">
      <alignment horizontal="left" vertical="top"/>
    </xf>
    <xf fontId="0" fillId="0" borderId="0" numFmtId="0" xfId="0" applyAlignment="1">
      <alignment vertical="top"/>
    </xf>
    <xf fontId="0" fillId="0" borderId="0" numFmtId="165" xfId="0" applyNumberFormat="1" applyAlignment="1">
      <alignment horizontal="center" vertical="top"/>
    </xf>
    <xf fontId="0" fillId="0" borderId="0" numFmtId="165" xfId="0" applyNumberFormat="1" applyAlignment="1">
      <alignment vertical="justify"/>
    </xf>
    <xf fontId="21" fillId="0" borderId="0" numFmtId="0" xfId="0" applyFont="1" applyAlignment="1" applyProtection="1">
      <alignment horizontal="center" vertical="top"/>
      <protection locked="0"/>
    </xf>
    <xf fontId="21" fillId="0" borderId="0" numFmtId="0" xfId="0" applyFont="1" applyAlignment="1" applyProtection="1">
      <alignment horizontal="left" vertical="top"/>
      <protection locked="0"/>
    </xf>
    <xf fontId="0" fillId="0" borderId="0" numFmtId="0" xfId="0" applyAlignment="1" applyProtection="1">
      <alignment vertical="top"/>
      <protection locked="0"/>
    </xf>
    <xf fontId="0" fillId="0" borderId="0" numFmtId="165" xfId="0" applyNumberFormat="1" applyAlignment="1" applyProtection="1">
      <alignment horizontal="center" vertical="top"/>
      <protection locked="0"/>
    </xf>
    <xf fontId="0" fillId="0" borderId="0" numFmtId="165" xfId="0" applyNumberFormat="1" applyAlignment="1" applyProtection="1">
      <alignment horizontal="center" vertical="top" wrapText="1"/>
      <protection locked="0"/>
    </xf>
    <xf fontId="22" fillId="0" borderId="0" numFmtId="165" xfId="0" applyNumberFormat="1" applyFont="1" applyAlignment="1">
      <alignment horizontal="right" vertical="top" wrapText="1"/>
    </xf>
    <xf fontId="21" fillId="0" borderId="9" numFmtId="0" xfId="0" applyFont="1" applyBorder="1" applyAlignment="1" applyProtection="1">
      <alignment horizontal="center" vertical="center" wrapText="1"/>
      <protection locked="0"/>
    </xf>
    <xf fontId="21" fillId="0" borderId="10" numFmtId="0" xfId="0" applyFont="1" applyBorder="1" applyAlignment="1" applyProtection="1">
      <alignment horizontal="center" vertical="center"/>
      <protection locked="0"/>
    </xf>
    <xf fontId="0" fillId="0" borderId="10" numFmtId="0" xfId="0" applyBorder="1" applyAlignment="1" applyProtection="1">
      <alignment horizontal="center" vertical="center" wrapText="1"/>
      <protection locked="0"/>
    </xf>
    <xf fontId="0" fillId="0" borderId="11" numFmtId="0" xfId="0" applyBorder="1" applyAlignment="1" applyProtection="1">
      <alignment horizontal="center" vertical="center" wrapText="1"/>
      <protection locked="0"/>
    </xf>
    <xf fontId="0" fillId="0" borderId="12" numFmtId="0" xfId="0" applyBorder="1" applyAlignment="1" applyProtection="1">
      <alignment horizontal="center" vertical="center" wrapText="1"/>
      <protection locked="0"/>
    </xf>
    <xf fontId="0" fillId="0" borderId="10" numFmtId="165" xfId="0" applyNumberFormat="1" applyBorder="1" applyAlignment="1" applyProtection="1">
      <alignment horizontal="center" vertical="top" wrapText="1"/>
      <protection locked="0"/>
    </xf>
    <xf fontId="0" fillId="0" borderId="10" numFmtId="166" xfId="0" applyNumberFormat="1" applyBorder="1" applyAlignment="1" applyProtection="1">
      <alignment horizontal="center" vertical="center" wrapText="1"/>
      <protection locked="0"/>
    </xf>
    <xf fontId="21" fillId="0" borderId="13" numFmtId="0" xfId="0" applyFont="1" applyBorder="1" applyAlignment="1" applyProtection="1">
      <alignment horizontal="center" vertical="center"/>
      <protection locked="0"/>
    </xf>
    <xf fontId="0" fillId="0" borderId="13" numFmtId="0" xfId="0" applyBorder="1" applyAlignment="1" applyProtection="1">
      <alignment horizontal="center" vertical="center" wrapText="1"/>
      <protection locked="0"/>
    </xf>
    <xf fontId="0" fillId="0" borderId="14" numFmtId="0" xfId="0" applyBorder="1" applyAlignment="1" applyProtection="1">
      <alignment horizontal="center" vertical="center" wrapText="1"/>
      <protection locked="0"/>
    </xf>
    <xf fontId="0" fillId="0" borderId="13" numFmtId="165" xfId="0" applyNumberFormat="1" applyBorder="1" applyAlignment="1" applyProtection="1">
      <alignment horizontal="center" vertical="top" wrapText="1"/>
      <protection locked="0"/>
    </xf>
    <xf fontId="0" fillId="0" borderId="13" numFmtId="166" xfId="0" applyNumberFormat="1" applyBorder="1" applyAlignment="1" applyProtection="1">
      <alignment horizontal="center" vertical="center" wrapText="1"/>
      <protection locked="0"/>
    </xf>
    <xf fontId="23" fillId="0" borderId="11" numFmtId="0" xfId="56" applyFont="1" applyBorder="1" applyAlignment="1">
      <alignment horizontal="left" indent="1" vertical="top" wrapText="1"/>
    </xf>
    <xf fontId="23" fillId="0" borderId="15" numFmtId="0" xfId="56" applyFont="1" applyBorder="1" applyAlignment="1">
      <alignment horizontal="left" indent="1" vertical="top" wrapText="1"/>
    </xf>
    <xf fontId="23" fillId="0" borderId="12" numFmtId="0" xfId="56" applyFont="1" applyBorder="1" applyAlignment="1">
      <alignment horizontal="left" indent="1" vertical="top" wrapText="1"/>
    </xf>
    <xf fontId="0" fillId="0" borderId="16" numFmtId="165" xfId="0" applyNumberFormat="1" applyBorder="1" applyAlignment="1">
      <alignment horizontal="center" vertical="top" wrapText="1"/>
    </xf>
    <xf fontId="21" fillId="0" borderId="14" numFmtId="165" xfId="0" applyNumberFormat="1" applyFont="1" applyBorder="1" applyAlignment="1">
      <alignment horizontal="center" vertical="top"/>
    </xf>
    <xf fontId="0" fillId="0" borderId="17" numFmtId="167" xfId="0" applyNumberFormat="1" applyBorder="1" applyAlignment="1">
      <alignment horizontal="left" vertical="top" wrapText="1"/>
    </xf>
    <xf fontId="24" fillId="0" borderId="10" numFmtId="0" xfId="56" applyFont="1" applyBorder="1" applyAlignment="1">
      <alignment horizontal="center" vertical="top" wrapText="1"/>
    </xf>
    <xf fontId="23" fillId="0" borderId="10" numFmtId="167" xfId="56" applyNumberFormat="1" applyFont="1" applyBorder="1" applyAlignment="1">
      <alignment horizontal="center" vertical="top" wrapText="1"/>
    </xf>
    <xf fontId="25" fillId="0" borderId="10" numFmtId="0" xfId="0" applyFont="1" applyBorder="1" applyAlignment="1">
      <alignment horizontal="left" vertical="top" wrapText="1"/>
    </xf>
    <xf fontId="21" fillId="0" borderId="14" numFmtId="0" xfId="56" applyFont="1" applyBorder="1" applyAlignment="1">
      <alignment horizontal="left" indent="1" vertical="top"/>
    </xf>
    <xf fontId="0" fillId="0" borderId="14" numFmtId="0" xfId="0" applyBorder="1" applyAlignment="1">
      <alignment horizontal="left" vertical="top" wrapText="1"/>
    </xf>
    <xf fontId="0" fillId="0" borderId="14" numFmtId="0" xfId="0" applyBorder="1" applyAlignment="1">
      <alignment horizontal="center" vertical="top" wrapText="1"/>
    </xf>
    <xf fontId="0" fillId="0" borderId="14" numFmtId="165" xfId="0" applyNumberFormat="1" applyBorder="1" applyAlignment="1">
      <alignment horizontal="center" vertical="top" wrapText="1"/>
    </xf>
    <xf fontId="21" fillId="0" borderId="14" numFmtId="3" xfId="0" applyNumberFormat="1" applyFont="1" applyBorder="1" applyAlignment="1">
      <alignment horizontal="left" vertical="top" wrapText="1"/>
    </xf>
    <xf fontId="0" fillId="0" borderId="14" numFmtId="3" xfId="0" applyNumberFormat="1" applyBorder="1" applyAlignment="1">
      <alignment horizontal="left" vertical="top" wrapText="1"/>
    </xf>
    <xf fontId="24" fillId="0" borderId="14" numFmtId="0" xfId="56" applyFont="1" applyBorder="1" applyAlignment="1">
      <alignment horizontal="left" vertical="top" wrapText="1"/>
    </xf>
    <xf fontId="24" fillId="0" borderId="14" numFmtId="0" xfId="56" applyFont="1" applyBorder="1" applyAlignment="1">
      <alignment horizontal="center" vertical="top" wrapText="1"/>
    </xf>
    <xf fontId="24" fillId="0" borderId="11" numFmtId="0" xfId="56" applyFont="1" applyBorder="1" applyAlignment="1">
      <alignment horizontal="center" vertical="top" wrapText="1"/>
    </xf>
    <xf fontId="24" fillId="0" borderId="14" numFmtId="165" xfId="56" applyNumberFormat="1" applyFont="1" applyBorder="1" applyAlignment="1">
      <alignment horizontal="center" vertical="top" wrapText="1"/>
    </xf>
    <xf fontId="21" fillId="0" borderId="14" numFmtId="165" xfId="56" applyNumberFormat="1" applyFont="1" applyBorder="1" applyAlignment="1">
      <alignment horizontal="left" vertical="top" wrapText="1"/>
    </xf>
    <xf fontId="0" fillId="0" borderId="0" numFmtId="0" xfId="0" applyAlignment="1">
      <alignment vertical="justify" wrapText="1"/>
    </xf>
    <xf fontId="21" fillId="0" borderId="11" numFmtId="0" xfId="0" applyFont="1" applyBorder="1" applyAlignment="1">
      <alignment horizontal="left" vertical="top" wrapText="1"/>
    </xf>
    <xf fontId="21" fillId="0" borderId="15" numFmtId="0" xfId="0" applyFont="1" applyBorder="1" applyAlignment="1">
      <alignment horizontal="left" vertical="top" wrapText="1"/>
    </xf>
    <xf fontId="21" fillId="0" borderId="12" numFmtId="0" xfId="0" applyFont="1" applyBorder="1" applyAlignment="1">
      <alignment horizontal="left" vertical="top" wrapText="1"/>
    </xf>
    <xf fontId="21" fillId="0" borderId="14" numFmtId="0" xfId="0" applyFont="1" applyBorder="1" applyAlignment="1">
      <alignment horizontal="left" vertical="top" wrapText="1"/>
    </xf>
    <xf fontId="23" fillId="0" borderId="18" numFmtId="165" xfId="56" applyNumberFormat="1" applyFont="1" applyBorder="1" applyAlignment="1">
      <alignment horizontal="center" vertical="top" wrapText="1"/>
    </xf>
    <xf fontId="21" fillId="0" borderId="18" numFmtId="167" xfId="0" applyNumberFormat="1" applyFont="1" applyBorder="1" applyAlignment="1" applyProtection="1">
      <alignment horizontal="left" vertical="top" wrapText="1"/>
      <protection locked="0"/>
    </xf>
    <xf fontId="21" fillId="0" borderId="11" numFmtId="0" xfId="56" applyFont="1" applyBorder="1" applyAlignment="1">
      <alignment horizontal="right" vertical="top"/>
    </xf>
    <xf fontId="0" fillId="0" borderId="14" numFmtId="0" xfId="0" applyBorder="1" applyAlignment="1">
      <alignment vertical="top" wrapText="1"/>
    </xf>
    <xf fontId="0" fillId="0" borderId="14" numFmtId="165" xfId="0" applyNumberFormat="1" applyBorder="1" applyAlignment="1">
      <alignment horizontal="center" vertical="top"/>
    </xf>
    <xf fontId="0" fillId="0" borderId="10" numFmtId="0" xfId="0" applyBorder="1" applyAlignment="1">
      <alignment horizontal="center" vertical="top" wrapText="1"/>
    </xf>
    <xf fontId="0" fillId="0" borderId="11" numFmtId="0" xfId="56" applyBorder="1" applyAlignment="1">
      <alignment horizontal="right" vertical="top"/>
    </xf>
    <xf fontId="26" fillId="0" borderId="13" numFmtId="0" xfId="0" applyFont="1" applyBorder="1" applyAlignment="1">
      <alignment vertical="top" wrapText="1"/>
    </xf>
    <xf fontId="23" fillId="0" borderId="14" numFmtId="0" xfId="56" applyFont="1" applyBorder="1" applyAlignment="1">
      <alignment horizontal="left" indent="1" vertical="top" wrapText="1"/>
    </xf>
    <xf fontId="23" fillId="0" borderId="14" numFmtId="165" xfId="56" applyNumberFormat="1" applyFont="1" applyBorder="1" applyAlignment="1">
      <alignment horizontal="center" vertical="top" wrapText="1"/>
    </xf>
    <xf fontId="21" fillId="0" borderId="14" numFmtId="167" xfId="0" applyNumberFormat="1" applyFont="1" applyBorder="1" applyAlignment="1" applyProtection="1">
      <alignment horizontal="left" vertical="top" wrapText="1"/>
      <protection locked="0"/>
    </xf>
    <xf fontId="0" fillId="0" borderId="14" numFmtId="167" xfId="0" applyNumberFormat="1" applyBorder="1" applyAlignment="1">
      <alignment horizontal="left" vertical="top" wrapText="1"/>
    </xf>
    <xf fontId="21" fillId="0" borderId="14" numFmtId="167" xfId="0" applyNumberFormat="1" applyFont="1" applyBorder="1" applyAlignment="1">
      <alignment horizontal="left" vertical="top" wrapText="1"/>
    </xf>
    <xf fontId="27" fillId="0" borderId="0" numFmtId="0" xfId="0" applyFont="1" applyAlignment="1">
      <alignment vertical="justify"/>
    </xf>
    <xf fontId="21" fillId="0" borderId="10" numFmtId="0" xfId="56" applyFont="1" applyBorder="1" applyAlignment="1">
      <alignment horizontal="left" indent="1" vertical="top"/>
    </xf>
    <xf fontId="0" fillId="0" borderId="10" numFmtId="0" xfId="0" applyBorder="1" applyAlignment="1">
      <alignment horizontal="left" vertical="top" wrapText="1"/>
    </xf>
    <xf fontId="0" fillId="0" borderId="10" numFmtId="165" xfId="0" applyNumberFormat="1" applyBorder="1" applyAlignment="1">
      <alignment horizontal="center" vertical="top"/>
    </xf>
    <xf fontId="0" fillId="0" borderId="10" numFmtId="167" xfId="0" applyNumberFormat="1" applyBorder="1" applyAlignment="1">
      <alignment horizontal="left" vertical="top" wrapText="1"/>
    </xf>
    <xf fontId="24" fillId="0" borderId="10" numFmtId="165" xfId="56" applyNumberFormat="1" applyFont="1" applyBorder="1" applyAlignment="1">
      <alignment horizontal="center" vertical="top" wrapText="1"/>
    </xf>
    <xf fontId="21" fillId="0" borderId="10" numFmtId="167" xfId="0" applyNumberFormat="1" applyFont="1" applyBorder="1" applyAlignment="1">
      <alignment horizontal="left" vertical="top" wrapText="1"/>
    </xf>
    <xf fontId="21" fillId="0" borderId="14" numFmtId="0" xfId="56" applyFont="1" applyBorder="1" applyAlignment="1">
      <alignment horizontal="right" vertical="top"/>
    </xf>
    <xf fontId="21" fillId="0" borderId="19" numFmtId="0" xfId="0" applyFont="1" applyBorder="1" applyAlignment="1">
      <alignment horizontal="left" vertical="center" wrapText="1"/>
    </xf>
    <xf fontId="21" fillId="0" borderId="20" numFmtId="0" xfId="0" applyFont="1" applyBorder="1" applyAlignment="1">
      <alignment horizontal="left" vertical="center" wrapText="1"/>
    </xf>
    <xf fontId="0" fillId="0" borderId="19" numFmtId="165" xfId="0" applyNumberFormat="1" applyBorder="1" applyAlignment="1">
      <alignment horizontal="center" vertical="top"/>
    </xf>
    <xf fontId="23" fillId="0" borderId="13" numFmtId="165" xfId="56" applyNumberFormat="1" applyFont="1" applyBorder="1" applyAlignment="1">
      <alignment horizontal="center" vertical="top" wrapText="1"/>
    </xf>
    <xf fontId="21" fillId="0" borderId="19" numFmtId="166" xfId="0" applyNumberFormat="1" applyFont="1" applyBorder="1" applyAlignment="1">
      <alignment horizontal="left" vertical="top" wrapText="1"/>
    </xf>
    <xf fontId="0" fillId="0" borderId="21" numFmtId="0" xfId="0" applyBorder="1" applyAlignment="1">
      <alignment horizontal="center" vertical="top" wrapText="1"/>
    </xf>
    <xf fontId="0" fillId="0" borderId="17" numFmtId="0" xfId="0" applyBorder="1" applyAlignment="1">
      <alignment horizontal="center" vertical="top" wrapText="1"/>
    </xf>
    <xf fontId="0" fillId="0" borderId="17" numFmtId="165" xfId="0" applyNumberFormat="1" applyBorder="1" applyAlignment="1">
      <alignment horizontal="center" vertical="top"/>
    </xf>
    <xf fontId="0" fillId="0" borderId="17" numFmtId="3" xfId="0" applyNumberFormat="1" applyBorder="1" applyAlignment="1">
      <alignment horizontal="left" vertical="top" wrapText="1"/>
    </xf>
    <xf fontId="28" fillId="0" borderId="0" numFmtId="0" xfId="0" applyFont="1" applyAlignment="1">
      <alignment horizontal="center" vertical="top"/>
    </xf>
    <xf fontId="27" fillId="0" borderId="0" numFmtId="0" xfId="0" applyFont="1" applyAlignment="1">
      <alignment horizontal="left" vertical="top"/>
    </xf>
    <xf fontId="27" fillId="0" borderId="0" numFmtId="0" xfId="0" applyFont="1" applyAlignment="1">
      <alignment vertical="top"/>
    </xf>
    <xf fontId="27" fillId="0" borderId="0" numFmtId="165" xfId="0" applyNumberFormat="1" applyFont="1" applyAlignment="1">
      <alignment horizontal="center" vertical="top"/>
    </xf>
    <xf fontId="27" fillId="0" borderId="0" numFmtId="165" xfId="0" applyNumberFormat="1" applyFont="1" applyAlignment="1">
      <alignment vertical="justify"/>
    </xf>
    <xf fontId="22" fillId="0" borderId="0" numFmtId="165" xfId="0" applyNumberFormat="1" applyFont="1" applyAlignment="1" applyProtection="1">
      <alignment horizontal="right" vertical="top" wrapText="1"/>
      <protection locked="0"/>
    </xf>
    <xf fontId="21" fillId="0" borderId="11" numFmtId="0" xfId="0" applyFont="1" applyBorder="1" applyAlignment="1" applyProtection="1">
      <alignment horizontal="left" vertical="center" wrapText="1"/>
      <protection locked="0"/>
    </xf>
    <xf fontId="21" fillId="0" borderId="15" numFmtId="0" xfId="0" applyFont="1" applyBorder="1" applyAlignment="1" applyProtection="1">
      <alignment horizontal="left" vertical="center" wrapText="1"/>
      <protection locked="0"/>
    </xf>
    <xf fontId="21" fillId="0" borderId="12" numFmtId="0" xfId="0" applyFont="1" applyBorder="1" applyAlignment="1" applyProtection="1">
      <alignment horizontal="left" vertical="center" wrapText="1"/>
      <protection locked="0"/>
    </xf>
    <xf fontId="21" fillId="0" borderId="14" numFmtId="165" xfId="0" applyNumberFormat="1" applyFont="1" applyBorder="1" applyAlignment="1" applyProtection="1">
      <alignment horizontal="center" vertical="top" wrapText="1"/>
      <protection locked="0"/>
    </xf>
    <xf fontId="21" fillId="0" borderId="14" numFmtId="165" xfId="0" applyNumberFormat="1" applyFont="1" applyBorder="1" applyAlignment="1" applyProtection="1">
      <alignment horizontal="center" vertical="center" wrapText="1"/>
      <protection locked="0"/>
    </xf>
    <xf fontId="21" fillId="0" borderId="11" numFmtId="0" xfId="0" applyFont="1" applyBorder="1" applyAlignment="1" applyProtection="1">
      <alignment horizontal="right" vertical="center"/>
      <protection locked="0"/>
    </xf>
    <xf fontId="21" fillId="0" borderId="15" numFmtId="0" xfId="0" applyFont="1" applyBorder="1" applyAlignment="1" applyProtection="1">
      <alignment horizontal="right" vertical="center"/>
      <protection locked="0"/>
    </xf>
    <xf fontId="21" fillId="0" borderId="12" numFmtId="0" xfId="0" applyFont="1" applyBorder="1" applyAlignment="1" applyProtection="1">
      <alignment horizontal="right" vertical="center"/>
      <protection locked="0"/>
    </xf>
    <xf fontId="21" fillId="0" borderId="14" numFmtId="0" xfId="56" applyFont="1" applyBorder="1" applyAlignment="1">
      <alignment horizontal="left" indent="1" vertical="top" wrapText="1"/>
    </xf>
    <xf fontId="23" fillId="0" borderId="14" numFmtId="165" xfId="56" applyNumberFormat="1" applyFont="1" applyBorder="1" applyAlignment="1">
      <alignment horizontal="left" vertical="top" wrapText="1"/>
    </xf>
    <xf fontId="0" fillId="0" borderId="12" numFmtId="0" xfId="0" applyBorder="1" applyAlignment="1">
      <alignment horizontal="left" vertical="top" wrapText="1"/>
    </xf>
    <xf fontId="28" fillId="0" borderId="0" numFmtId="0" xfId="0" applyFont="1" applyAlignment="1">
      <alignment horizontal="center"/>
    </xf>
    <xf fontId="28" fillId="0" borderId="0" numFmtId="165" xfId="0" applyNumberFormat="1" applyFont="1" applyAlignment="1">
      <alignment horizontal="center"/>
    </xf>
    <xf fontId="27" fillId="33" borderId="0" numFmtId="0" xfId="0" applyFont="1" applyFill="1" applyAlignment="1">
      <alignment vertical="justify"/>
    </xf>
    <xf fontId="27" fillId="33" borderId="0" numFmtId="0" xfId="0" applyFont="1" applyFill="1" applyAlignment="1">
      <alignment vertical="top"/>
    </xf>
    <xf fontId="27" fillId="33" borderId="0" numFmtId="0" xfId="0" applyFont="1" applyFill="1" applyAlignment="1">
      <alignment horizontal="center" vertical="top"/>
    </xf>
    <xf fontId="27" fillId="33" borderId="0" numFmtId="165" xfId="0" applyNumberFormat="1" applyFont="1" applyFill="1" applyAlignment="1">
      <alignment vertical="top"/>
    </xf>
    <xf fontId="27" fillId="33" borderId="0" numFmtId="165" xfId="0" applyNumberFormat="1" applyFont="1" applyFill="1" applyAlignment="1">
      <alignment vertical="justify"/>
    </xf>
    <xf fontId="27" fillId="33" borderId="0" numFmtId="0" xfId="0" applyFont="1" applyFill="1" applyAlignment="1">
      <alignment horizontal="center"/>
    </xf>
    <xf fontId="27" fillId="33" borderId="0" numFmtId="2" xfId="0" applyNumberFormat="1" applyFont="1" applyFill="1" applyAlignment="1">
      <alignment vertical="justify"/>
    </xf>
    <xf fontId="0" fillId="0" borderId="0" numFmtId="0" xfId="0" applyAlignment="1">
      <alignment horizontal="center" vertical="top"/>
    </xf>
    <xf fontId="0" fillId="0" borderId="0" numFmtId="165" xfId="0" applyNumberFormat="1" applyAlignment="1">
      <alignment vertical="top"/>
    </xf>
    <xf fontId="0" fillId="0" borderId="0" numFmtId="165" xfId="0" applyNumberFormat="1" applyAlignment="1">
      <alignment horizontal="center" vertical="top" wrapText="1"/>
    </xf>
    <xf fontId="22" fillId="0" borderId="9" numFmtId="0" xfId="0" applyFont="1" applyBorder="1" applyAlignment="1">
      <alignment horizontal="center" vertical="center" wrapText="1"/>
    </xf>
    <xf fontId="0" fillId="0" borderId="22" numFmtId="0" xfId="0" applyBorder="1" applyAlignment="1">
      <alignment horizontal="center" vertical="center"/>
    </xf>
    <xf fontId="0" fillId="0" borderId="23" numFmtId="0" xfId="0" applyBorder="1" applyAlignment="1">
      <alignment horizontal="center" vertical="center"/>
    </xf>
    <xf fontId="29" fillId="0" borderId="14" numFmtId="0" xfId="0" applyFont="1" applyBorder="1" applyAlignment="1">
      <alignment horizontal="center" vertical="center"/>
    </xf>
    <xf fontId="29" fillId="0" borderId="14" numFmtId="0" xfId="0" applyFont="1" applyBorder="1" applyAlignment="1">
      <alignment horizontal="center" vertical="center" wrapText="1"/>
    </xf>
    <xf fontId="30" fillId="0" borderId="14" numFmtId="165" xfId="0" applyNumberFormat="1" applyFont="1" applyBorder="1" applyAlignment="1">
      <alignment horizontal="center" vertical="center" wrapText="1"/>
    </xf>
    <xf fontId="29" fillId="0" borderId="14" numFmtId="165" xfId="0" applyNumberFormat="1" applyFont="1" applyBorder="1" applyAlignment="1">
      <alignment horizontal="center" vertical="center" wrapText="1"/>
    </xf>
    <xf fontId="0" fillId="0" borderId="14" numFmtId="166" xfId="0" applyNumberFormat="1" applyBorder="1" applyAlignment="1">
      <alignment horizontal="center" wrapText="1"/>
    </xf>
    <xf fontId="27" fillId="0" borderId="0" numFmtId="0" xfId="0" applyFont="1" applyAlignment="1">
      <alignment horizontal="center"/>
    </xf>
    <xf fontId="27" fillId="0" borderId="0" numFmtId="2" xfId="0" applyNumberFormat="1" applyFont="1" applyAlignment="1">
      <alignment vertical="justify"/>
    </xf>
    <xf fontId="21" fillId="0" borderId="11" numFmtId="0" xfId="0" applyFont="1" applyBorder="1" applyAlignment="1">
      <alignment horizontal="left" vertical="center" wrapText="1"/>
    </xf>
    <xf fontId="21" fillId="0" borderId="15" numFmtId="0" xfId="0" applyFont="1" applyBorder="1" applyAlignment="1">
      <alignment horizontal="left" vertical="center" wrapText="1"/>
    </xf>
    <xf fontId="21" fillId="0" borderId="12" numFmtId="0" xfId="0" applyFont="1" applyBorder="1" applyAlignment="1">
      <alignment horizontal="left" vertical="center" wrapText="1"/>
    </xf>
    <xf fontId="0" fillId="0" borderId="14" numFmtId="165" xfId="0" applyNumberFormat="1" applyBorder="1" applyAlignment="1">
      <alignment horizontal="center" vertical="center" wrapText="1"/>
    </xf>
    <xf fontId="21" fillId="0" borderId="14" numFmtId="165" xfId="0" applyNumberFormat="1" applyFont="1" applyBorder="1" applyAlignment="1">
      <alignment horizontal="right" vertical="center" wrapText="1"/>
    </xf>
    <xf fontId="21" fillId="0" borderId="10" numFmtId="166" xfId="0" applyNumberFormat="1" applyFont="1" applyBorder="1" applyAlignment="1">
      <alignment horizontal="left" vertical="center" wrapText="1"/>
    </xf>
    <xf fontId="21" fillId="0" borderId="11" numFmtId="0" xfId="0" applyFont="1" applyBorder="1" applyAlignment="1">
      <alignment horizontal="right" vertical="center" wrapText="1"/>
    </xf>
    <xf fontId="21" fillId="0" borderId="15" numFmtId="0" xfId="0" applyFont="1" applyBorder="1" applyAlignment="1">
      <alignment horizontal="right" vertical="center" wrapText="1"/>
    </xf>
    <xf fontId="21" fillId="0" borderId="12" numFmtId="0" xfId="0" applyFont="1" applyBorder="1" applyAlignment="1">
      <alignment horizontal="right" vertical="center" wrapText="1"/>
    </xf>
    <xf fontId="21" fillId="0" borderId="14" numFmtId="165" xfId="0" applyNumberFormat="1" applyFont="1" applyBorder="1" applyAlignment="1">
      <alignment vertical="center" wrapText="1"/>
    </xf>
    <xf fontId="21" fillId="0" borderId="14" numFmtId="0" xfId="0" applyFont="1" applyBorder="1" applyAlignment="1">
      <alignment vertical="center" wrapText="1"/>
    </xf>
    <xf fontId="0" fillId="0" borderId="14" numFmtId="165" xfId="0" applyNumberFormat="1" applyBorder="1" applyAlignment="1">
      <alignment horizontal="right" vertical="top" wrapText="1"/>
    </xf>
    <xf fontId="27" fillId="0" borderId="0" numFmtId="0" xfId="0" applyFont="1" applyAlignment="1">
      <alignment horizontal="center" vertical="top"/>
    </xf>
    <xf fontId="27" fillId="0" borderId="0" numFmtId="165" xfId="0" applyNumberFormat="1" applyFont="1" applyAlignment="1">
      <alignment vertical="top"/>
    </xf>
    <xf fontId="27" fillId="0" borderId="0" numFmtId="165" xfId="0" applyNumberFormat="1" applyFont="1" applyAlignment="1">
      <alignment horizontal="left" vertical="justify"/>
    </xf>
  </cellXfs>
  <cellStyles count="60">
    <cellStyle name="Обычный" xfId="0" builtinId="0"/>
    <cellStyle name="Обычный 2 2" xfId="1"/>
    <cellStyle name="Обычный 5" xfId="2"/>
    <cellStyle name="Финансовый 2" xfId="3"/>
    <cellStyle name="Финансовый 2 2" xfId="4"/>
    <cellStyle name="Финансовый 2 2 2" xfId="5"/>
    <cellStyle name="Финансовый 3" xfId="6"/>
    <cellStyle name="Финансовый 3 2" xfId="7"/>
    <cellStyle name="Финансовый 3 2 2" xfId="8"/>
    <cellStyle name="Финансовый 3 3" xfId="9"/>
    <cellStyle name="40% — Акцент6" xfId="10" builtinId="51"/>
    <cellStyle name="Акцент4" xfId="11" builtinId="41"/>
    <cellStyle name="20% — Акцент6" xfId="12" builtinId="50"/>
    <cellStyle name="Гиперссылка" xfId="13" builtinId="8"/>
    <cellStyle name="40% — Акцент5" xfId="14" builtinId="47"/>
    <cellStyle name="Акцент3" xfId="15" builtinId="37"/>
    <cellStyle name="20% — Акцент5" xfId="16" builtinId="46"/>
    <cellStyle name="Акцент2" xfId="17" builtinId="33"/>
    <cellStyle name="20% — Акцент4" xfId="18" builtinId="42"/>
    <cellStyle name="Заголовок 2" xfId="19" builtinId="17"/>
    <cellStyle name="60% — Акцент3" xfId="20" builtinId="40"/>
    <cellStyle name="Акцент1" xfId="21" builtinId="29"/>
    <cellStyle name="20% — Акцент3" xfId="22" builtinId="38"/>
    <cellStyle name="Заголовок 1" xfId="23" builtinId="16"/>
    <cellStyle name="Денежный" xfId="24" builtinId="4"/>
    <cellStyle name="60% — Акцент2" xfId="25" builtinId="36"/>
    <cellStyle name="Ввод" xfId="26" builtinId="20"/>
    <cellStyle name="Акцент6" xfId="27" builtinId="49"/>
    <cellStyle name="Процент" xfId="28" builtinId="5"/>
    <cellStyle name="40% — Акцент2" xfId="29" builtinId="35"/>
    <cellStyle name="20% — Акцент2" xfId="30" builtinId="34"/>
    <cellStyle name="Запятая" xfId="31" builtinId="3"/>
    <cellStyle name="Акцент5" xfId="32" builtinId="45"/>
    <cellStyle name="Нейтральный" xfId="33" builtinId="28"/>
    <cellStyle name="40% — Акцент1" xfId="34" builtinId="31"/>
    <cellStyle name="20% — Акцент1" xfId="35" builtinId="30"/>
    <cellStyle name="Открывавшаяся гиперссылка" xfId="36" builtinId="9"/>
    <cellStyle name="Связанная ячейка" xfId="37" builtinId="24"/>
    <cellStyle name="Проверить ячейку" xfId="38" builtinId="23"/>
    <cellStyle name="60% — Акцент5" xfId="39" builtinId="48"/>
    <cellStyle name="Заголовок 4" xfId="40" builtinId="19"/>
    <cellStyle name="Заголовок 3" xfId="41" builtinId="18"/>
    <cellStyle name="60% — Акцент4" xfId="42" builtinId="44"/>
    <cellStyle name="Финансовый 2 3" xfId="43"/>
    <cellStyle name="Плохой" xfId="44" builtinId="27"/>
    <cellStyle name="Вычисление" xfId="45" builtinId="22"/>
    <cellStyle name="60% — Акцент6" xfId="46" builtinId="52"/>
    <cellStyle name="Денежный [0]" xfId="47" builtinId="7"/>
    <cellStyle name="Пояснительный текст" xfId="48" builtinId="53"/>
    <cellStyle name="40% — Акцент3" xfId="49" builtinId="39"/>
    <cellStyle name="Заголовок" xfId="50" builtinId="15"/>
    <cellStyle name="Запятая [0]" xfId="51" builtinId="6"/>
    <cellStyle name="Итого" xfId="52" builtinId="25"/>
    <cellStyle name="Предупреждающий текст" xfId="53" builtinId="11"/>
    <cellStyle name="Примечание" xfId="54" builtinId="10"/>
    <cellStyle name="60% — Акцент1" xfId="55" builtinId="32"/>
    <cellStyle name="Обычный 2" xfId="56"/>
    <cellStyle name="Хороший" xfId="57" builtinId="26"/>
    <cellStyle name="40% — Акцент4" xfId="58" builtinId="43"/>
    <cellStyle name="Вывод" xfId="59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97" workbookViewId="0">
      <selection activeCell="F7" activeCellId="0" sqref="F7"/>
    </sheetView>
  </sheetViews>
  <sheetFormatPr defaultColWidth="12.8571428571429" defaultRowHeight="24.949999999999999" customHeight="1"/>
  <cols>
    <col customWidth="1" min="1" max="1" style="2" width="7.71428571428571"/>
    <col customWidth="1" min="2" max="2" style="3" width="30.714285714285701"/>
    <col customWidth="1" min="3" max="3" style="4" width="12.714285714285699"/>
    <col customWidth="1" min="4" max="5" style="4" width="6.71428571428571"/>
    <col customWidth="1" min="6" max="7" style="5" width="12.714285714285699"/>
    <col customWidth="1" min="8" max="8" style="5" width="13.8571428571429"/>
    <col customWidth="1" min="9" max="9" style="5" width="14.285714285714301"/>
    <col customWidth="1" min="10" max="10" style="6" width="152.71428571428601"/>
    <col customWidth="1" min="11" max="11" style="1" width="13.1428571428571"/>
    <col customWidth="1" min="12" max="12" style="1" width="15.5714285714286"/>
    <col customWidth="1" min="13" max="15" style="1" width="14.1428571428571"/>
    <col min="16" max="16384" style="1" width="12.8571428571429"/>
  </cols>
  <sheetData>
    <row r="1" ht="51" customHeight="1">
      <c r="A1" s="7"/>
      <c r="B1" s="8"/>
      <c r="C1" s="9"/>
      <c r="D1" s="9"/>
      <c r="E1" s="9"/>
      <c r="F1" s="10"/>
      <c r="G1" s="11"/>
      <c r="H1" s="11"/>
      <c r="I1" s="11"/>
      <c r="J1" s="12" t="s">
        <v>0</v>
      </c>
    </row>
    <row r="2" ht="42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ht="41.100000000000001" customHeight="1">
      <c r="A3" s="14" t="s">
        <v>2</v>
      </c>
      <c r="B3" s="15" t="s">
        <v>3</v>
      </c>
      <c r="C3" s="15" t="s">
        <v>4</v>
      </c>
      <c r="D3" s="16" t="s">
        <v>5</v>
      </c>
      <c r="E3" s="17"/>
      <c r="F3" s="18" t="s">
        <v>6</v>
      </c>
      <c r="G3" s="18" t="s">
        <v>7</v>
      </c>
      <c r="H3" s="18" t="s">
        <v>8</v>
      </c>
      <c r="I3" s="18" t="s">
        <v>9</v>
      </c>
      <c r="J3" s="19" t="s">
        <v>10</v>
      </c>
    </row>
    <row r="4" ht="37" customHeight="1">
      <c r="A4" s="20"/>
      <c r="B4" s="21"/>
      <c r="C4" s="21"/>
      <c r="D4" s="22" t="s">
        <v>11</v>
      </c>
      <c r="E4" s="22" t="s">
        <v>12</v>
      </c>
      <c r="F4" s="23"/>
      <c r="G4" s="23"/>
      <c r="H4" s="23"/>
      <c r="I4" s="23"/>
      <c r="J4" s="24"/>
    </row>
    <row r="5" ht="18" customHeight="1">
      <c r="A5" s="25" t="s">
        <v>13</v>
      </c>
      <c r="B5" s="26"/>
      <c r="C5" s="26"/>
      <c r="D5" s="26"/>
      <c r="E5" s="27"/>
      <c r="F5" s="28"/>
      <c r="G5" s="29">
        <f>G6+G11+G15+G24</f>
        <v>340471.20000000001</v>
      </c>
      <c r="H5" s="29">
        <f>H6+H11+H15+H24</f>
        <v>367268.70000000001</v>
      </c>
      <c r="I5" s="29">
        <f>I6+I11+I15+I24</f>
        <v>418849.89999999997</v>
      </c>
      <c r="J5" s="30"/>
    </row>
    <row r="6" ht="41.100000000000001" customHeight="1">
      <c r="A6" s="25" t="s">
        <v>14</v>
      </c>
      <c r="B6" s="26"/>
      <c r="C6" s="26"/>
      <c r="D6" s="26"/>
      <c r="E6" s="27"/>
      <c r="F6" s="31"/>
      <c r="G6" s="32">
        <f>SUM(G7:G10)</f>
        <v>67599.099999999991</v>
      </c>
      <c r="H6" s="32">
        <f>SUM(H7:H10)</f>
        <v>67635.899999999994</v>
      </c>
      <c r="I6" s="32">
        <f>SUM(I7:I10)</f>
        <v>69028.799999999988</v>
      </c>
      <c r="J6" s="33" t="s">
        <v>15</v>
      </c>
    </row>
    <row r="7" ht="409" customHeight="1">
      <c r="A7" s="34" t="s">
        <v>16</v>
      </c>
      <c r="B7" s="35" t="s">
        <v>17</v>
      </c>
      <c r="C7" s="36" t="s">
        <v>18</v>
      </c>
      <c r="D7" s="36" t="s">
        <v>19</v>
      </c>
      <c r="E7" s="36" t="s">
        <v>20</v>
      </c>
      <c r="F7" s="37">
        <v>70452.100000000006</v>
      </c>
      <c r="G7" s="37">
        <v>15159.4</v>
      </c>
      <c r="H7" s="37">
        <v>0</v>
      </c>
      <c r="I7" s="37">
        <v>0</v>
      </c>
      <c r="J7" s="38" t="s">
        <v>21</v>
      </c>
    </row>
    <row r="8" ht="397.5" customHeight="1">
      <c r="A8" s="34" t="s">
        <v>22</v>
      </c>
      <c r="B8" s="35" t="s">
        <v>23</v>
      </c>
      <c r="C8" s="36" t="s">
        <v>18</v>
      </c>
      <c r="D8" s="36" t="s">
        <v>24</v>
      </c>
      <c r="E8" s="36" t="s">
        <v>25</v>
      </c>
      <c r="F8" s="37">
        <v>120489.8</v>
      </c>
      <c r="G8" s="37">
        <v>52439.699999999997</v>
      </c>
      <c r="H8" s="37">
        <v>40946.300000000003</v>
      </c>
      <c r="I8" s="37">
        <v>0</v>
      </c>
      <c r="J8" s="39" t="s">
        <v>26</v>
      </c>
    </row>
    <row r="9" ht="79.5" customHeight="1">
      <c r="A9" s="34" t="s">
        <v>27</v>
      </c>
      <c r="B9" s="40" t="s">
        <v>28</v>
      </c>
      <c r="C9" s="41" t="s">
        <v>29</v>
      </c>
      <c r="D9" s="41" t="s">
        <v>30</v>
      </c>
      <c r="E9" s="42" t="s">
        <v>31</v>
      </c>
      <c r="F9" s="37">
        <v>70000</v>
      </c>
      <c r="G9" s="43">
        <v>0</v>
      </c>
      <c r="H9" s="37">
        <v>26689.599999999999</v>
      </c>
      <c r="I9" s="37">
        <v>26756.099999999999</v>
      </c>
      <c r="J9" s="44" t="s">
        <v>32</v>
      </c>
    </row>
    <row r="10" ht="166.5" customHeight="1">
      <c r="A10" s="34" t="s">
        <v>33</v>
      </c>
      <c r="B10" s="35" t="s">
        <v>34</v>
      </c>
      <c r="C10" s="41" t="s">
        <v>29</v>
      </c>
      <c r="D10" s="41" t="s">
        <v>35</v>
      </c>
      <c r="E10" s="42" t="s">
        <v>36</v>
      </c>
      <c r="F10" s="37">
        <v>120000</v>
      </c>
      <c r="G10" s="43">
        <v>0</v>
      </c>
      <c r="H10" s="37">
        <v>0</v>
      </c>
      <c r="I10" s="37">
        <v>42272.699999999997</v>
      </c>
      <c r="J10" s="44" t="s">
        <v>37</v>
      </c>
    </row>
    <row r="11" s="45" customFormat="1" ht="43.5" customHeight="1">
      <c r="A11" s="46" t="s">
        <v>38</v>
      </c>
      <c r="B11" s="47"/>
      <c r="C11" s="47"/>
      <c r="D11" s="47"/>
      <c r="E11" s="48"/>
      <c r="F11" s="49"/>
      <c r="G11" s="50">
        <f>SUM(G12:G14)</f>
        <v>91873.200000000012</v>
      </c>
      <c r="H11" s="50">
        <f>SUM(H12:H14)</f>
        <v>134413.70000000001</v>
      </c>
      <c r="I11" s="50">
        <f>SUM(I12:I14)</f>
        <v>147091.29999999999</v>
      </c>
      <c r="J11" s="51" t="s">
        <v>39</v>
      </c>
    </row>
    <row r="12" ht="292.5" customHeight="1">
      <c r="A12" s="52" t="s">
        <v>40</v>
      </c>
      <c r="B12" s="53" t="s">
        <v>41</v>
      </c>
      <c r="C12" s="36" t="s">
        <v>18</v>
      </c>
      <c r="D12" s="36" t="s">
        <v>19</v>
      </c>
      <c r="E12" s="36" t="s">
        <v>20</v>
      </c>
      <c r="F12" s="37">
        <v>175437.89999999999</v>
      </c>
      <c r="G12" s="54">
        <v>61533.300000000003</v>
      </c>
      <c r="H12" s="54">
        <v>0</v>
      </c>
      <c r="I12" s="54">
        <v>0</v>
      </c>
      <c r="J12" s="35" t="s">
        <v>42</v>
      </c>
    </row>
    <row r="13" ht="132.75" customHeight="1">
      <c r="A13" s="52" t="s">
        <v>43</v>
      </c>
      <c r="B13" s="53" t="s">
        <v>44</v>
      </c>
      <c r="C13" s="55" t="s">
        <v>18</v>
      </c>
      <c r="D13" s="55" t="s">
        <v>45</v>
      </c>
      <c r="E13" s="55" t="s">
        <v>46</v>
      </c>
      <c r="F13" s="37">
        <f>G13+H13+I13</f>
        <v>180000</v>
      </c>
      <c r="G13" s="54">
        <v>30339.900000000001</v>
      </c>
      <c r="H13" s="54">
        <v>90000</v>
      </c>
      <c r="I13" s="54">
        <v>59660.099999999999</v>
      </c>
      <c r="J13" s="35" t="s">
        <v>47</v>
      </c>
    </row>
    <row r="14" ht="50.25" customHeight="1">
      <c r="A14" s="56" t="s">
        <v>48</v>
      </c>
      <c r="B14" s="57" t="s">
        <v>49</v>
      </c>
      <c r="C14" s="36" t="s">
        <v>18</v>
      </c>
      <c r="D14" s="36" t="s">
        <v>30</v>
      </c>
      <c r="E14" s="36" t="s">
        <v>31</v>
      </c>
      <c r="F14" s="37">
        <v>180000</v>
      </c>
      <c r="G14" s="54"/>
      <c r="H14" s="54">
        <v>44413.699999999997</v>
      </c>
      <c r="I14" s="54">
        <v>87431.199999999997</v>
      </c>
      <c r="J14" s="35" t="s">
        <v>50</v>
      </c>
    </row>
    <row r="15" ht="44.25" customHeight="1">
      <c r="A15" s="58" t="s">
        <v>51</v>
      </c>
      <c r="B15" s="58"/>
      <c r="C15" s="58"/>
      <c r="D15" s="58"/>
      <c r="E15" s="58"/>
      <c r="F15" s="54"/>
      <c r="G15" s="59">
        <f>SUM(G16:G23)</f>
        <v>150336.20000000001</v>
      </c>
      <c r="H15" s="59">
        <f>SUM(H16:H23)</f>
        <v>150538.10000000001</v>
      </c>
      <c r="I15" s="59">
        <f>SUM(I16:I23)</f>
        <v>187352.79999999999</v>
      </c>
      <c r="J15" s="60" t="s">
        <v>52</v>
      </c>
    </row>
    <row r="16" ht="156" customHeight="1">
      <c r="A16" s="52" t="s">
        <v>53</v>
      </c>
      <c r="B16" s="35" t="s">
        <v>54</v>
      </c>
      <c r="C16" s="36" t="s">
        <v>18</v>
      </c>
      <c r="D16" s="36" t="s">
        <v>19</v>
      </c>
      <c r="E16" s="36" t="s">
        <v>20</v>
      </c>
      <c r="F16" s="37">
        <v>124203.10000000001</v>
      </c>
      <c r="G16" s="54">
        <f>24156.1+3000</f>
        <v>27156.099999999999</v>
      </c>
      <c r="H16" s="54">
        <v>0</v>
      </c>
      <c r="I16" s="54"/>
      <c r="J16" s="61" t="s">
        <v>55</v>
      </c>
    </row>
    <row r="17" ht="113.25" customHeight="1">
      <c r="A17" s="52" t="s">
        <v>56</v>
      </c>
      <c r="B17" s="35" t="s">
        <v>57</v>
      </c>
      <c r="C17" s="36" t="s">
        <v>18</v>
      </c>
      <c r="D17" s="36" t="s">
        <v>24</v>
      </c>
      <c r="E17" s="36" t="s">
        <v>25</v>
      </c>
      <c r="F17" s="37">
        <v>137824.70000000001</v>
      </c>
      <c r="G17" s="54">
        <v>60573</v>
      </c>
      <c r="H17" s="54">
        <v>52440.699999999997</v>
      </c>
      <c r="I17" s="54">
        <v>0</v>
      </c>
      <c r="J17" s="62" t="s">
        <v>58</v>
      </c>
    </row>
    <row r="18" s="63" customFormat="1" ht="99.75" customHeight="1">
      <c r="A18" s="64" t="s">
        <v>59</v>
      </c>
      <c r="B18" s="65" t="s">
        <v>60</v>
      </c>
      <c r="C18" s="55" t="s">
        <v>18</v>
      </c>
      <c r="D18" s="55" t="s">
        <v>61</v>
      </c>
      <c r="E18" s="55" t="s">
        <v>62</v>
      </c>
      <c r="F18" s="37">
        <v>9006.7000000000007</v>
      </c>
      <c r="G18" s="66">
        <v>2500</v>
      </c>
      <c r="H18" s="66">
        <v>5000</v>
      </c>
      <c r="I18" s="66">
        <v>0</v>
      </c>
      <c r="J18" s="67" t="s">
        <v>63</v>
      </c>
    </row>
    <row r="19" s="63" customFormat="1" ht="89.25" customHeight="1">
      <c r="A19" s="64" t="s">
        <v>64</v>
      </c>
      <c r="B19" s="65" t="s">
        <v>65</v>
      </c>
      <c r="C19" s="55" t="s">
        <v>18</v>
      </c>
      <c r="D19" s="55" t="s">
        <v>61</v>
      </c>
      <c r="E19" s="55" t="s">
        <v>62</v>
      </c>
      <c r="F19" s="37">
        <v>9006.7000000000007</v>
      </c>
      <c r="G19" s="66">
        <v>2500</v>
      </c>
      <c r="H19" s="66">
        <v>5000</v>
      </c>
      <c r="I19" s="66">
        <v>0</v>
      </c>
      <c r="J19" s="67" t="s">
        <v>66</v>
      </c>
    </row>
    <row r="20" ht="93" customHeight="1">
      <c r="A20" s="52" t="s">
        <v>67</v>
      </c>
      <c r="B20" s="35" t="s">
        <v>68</v>
      </c>
      <c r="C20" s="36" t="s">
        <v>18</v>
      </c>
      <c r="D20" s="36" t="s">
        <v>45</v>
      </c>
      <c r="E20" s="36" t="s">
        <v>69</v>
      </c>
      <c r="F20" s="37">
        <f>G20+H20+I20</f>
        <v>130000</v>
      </c>
      <c r="G20" s="54">
        <v>37607.099999999999</v>
      </c>
      <c r="H20" s="54">
        <v>58000</v>
      </c>
      <c r="I20" s="54">
        <v>34392.900000000001</v>
      </c>
      <c r="J20" s="61" t="s">
        <v>70</v>
      </c>
    </row>
    <row r="21" ht="114.75">
      <c r="A21" s="52" t="s">
        <v>71</v>
      </c>
      <c r="B21" s="65" t="s">
        <v>72</v>
      </c>
      <c r="C21" s="55" t="s">
        <v>18</v>
      </c>
      <c r="D21" s="55" t="s">
        <v>45</v>
      </c>
      <c r="E21" s="55" t="s">
        <v>25</v>
      </c>
      <c r="F21" s="37">
        <v>40000</v>
      </c>
      <c r="G21" s="68">
        <v>20000</v>
      </c>
      <c r="H21" s="66">
        <v>20000</v>
      </c>
      <c r="I21" s="66"/>
      <c r="J21" s="69" t="s">
        <v>73</v>
      </c>
    </row>
    <row r="22" ht="53.100000000000001" customHeight="1">
      <c r="A22" s="52" t="s">
        <v>71</v>
      </c>
      <c r="B22" s="65" t="s">
        <v>74</v>
      </c>
      <c r="C22" s="55" t="s">
        <v>18</v>
      </c>
      <c r="D22" s="55" t="s">
        <v>30</v>
      </c>
      <c r="E22" s="55" t="s">
        <v>31</v>
      </c>
      <c r="F22" s="37">
        <v>130000</v>
      </c>
      <c r="G22" s="68"/>
      <c r="H22" s="66">
        <v>10097.4</v>
      </c>
      <c r="I22" s="66">
        <v>82959.899999999994</v>
      </c>
      <c r="J22" s="67" t="s">
        <v>75</v>
      </c>
    </row>
    <row r="23" ht="53.100000000000001" customHeight="1">
      <c r="A23" s="70" t="s">
        <v>76</v>
      </c>
      <c r="B23" s="35" t="s">
        <v>77</v>
      </c>
      <c r="C23" s="36" t="s">
        <v>18</v>
      </c>
      <c r="D23" s="36" t="s">
        <v>35</v>
      </c>
      <c r="E23" s="36" t="s">
        <v>36</v>
      </c>
      <c r="F23" s="37">
        <v>130000</v>
      </c>
      <c r="G23" s="43"/>
      <c r="H23" s="54"/>
      <c r="I23" s="54">
        <v>70000</v>
      </c>
      <c r="J23" s="61" t="s">
        <v>78</v>
      </c>
    </row>
    <row r="24" ht="45" customHeight="1">
      <c r="A24" s="71" t="s">
        <v>79</v>
      </c>
      <c r="B24" s="72"/>
      <c r="C24" s="71"/>
      <c r="D24" s="71"/>
      <c r="E24" s="71"/>
      <c r="F24" s="73"/>
      <c r="G24" s="74">
        <f>G25</f>
        <v>30662.700000000001</v>
      </c>
      <c r="H24" s="74">
        <f>H25</f>
        <v>14681</v>
      </c>
      <c r="I24" s="74">
        <f>I25+I26</f>
        <v>15377</v>
      </c>
      <c r="J24" s="75" t="s">
        <v>80</v>
      </c>
    </row>
    <row r="25" ht="168" customHeight="1">
      <c r="A25" s="52" t="s">
        <v>81</v>
      </c>
      <c r="B25" s="35" t="s">
        <v>82</v>
      </c>
      <c r="C25" s="76" t="s">
        <v>18</v>
      </c>
      <c r="D25" s="77" t="s">
        <v>24</v>
      </c>
      <c r="E25" s="77" t="s">
        <v>25</v>
      </c>
      <c r="F25" s="78">
        <v>75450.199999999997</v>
      </c>
      <c r="G25" s="37">
        <v>30662.700000000001</v>
      </c>
      <c r="H25" s="37">
        <v>14681</v>
      </c>
      <c r="I25" s="37"/>
      <c r="J25" s="79" t="s">
        <v>83</v>
      </c>
    </row>
    <row r="26" ht="184.5" customHeight="1">
      <c r="A26" s="52" t="s">
        <v>84</v>
      </c>
      <c r="B26" s="35" t="s">
        <v>85</v>
      </c>
      <c r="C26" s="76" t="s">
        <v>18</v>
      </c>
      <c r="D26" s="77" t="s">
        <v>35</v>
      </c>
      <c r="E26" s="77" t="s">
        <v>36</v>
      </c>
      <c r="F26" s="78">
        <v>74000</v>
      </c>
      <c r="G26" s="37"/>
      <c r="H26" s="37"/>
      <c r="I26" s="37">
        <v>15377</v>
      </c>
      <c r="J26" s="79" t="s">
        <v>86</v>
      </c>
    </row>
  </sheetData>
  <mergeCells count="15">
    <mergeCell ref="A2:J2"/>
    <mergeCell ref="A3:A4"/>
    <mergeCell ref="B3:B4"/>
    <mergeCell ref="C3:C4"/>
    <mergeCell ref="D3:E3"/>
    <mergeCell ref="F3:F4"/>
    <mergeCell ref="G3:G4"/>
    <mergeCell ref="H3:H4"/>
    <mergeCell ref="I3:I4"/>
    <mergeCell ref="J3:J4"/>
    <mergeCell ref="A5:E5"/>
    <mergeCell ref="A6:E6"/>
    <mergeCell ref="A11:E11"/>
    <mergeCell ref="A15:E15"/>
    <mergeCell ref="A24:E24"/>
  </mergeCells>
  <printOptions headings="0" gridLines="0"/>
  <pageMargins left="0.27500000000000008" right="0.25" top="0.27500000000000008" bottom="0.19652777777777802" header="0.19652777777777802" footer="0.078472222222222207"/>
  <pageSetup paperSize="9" scale="55" fitToWidth="1" fitToHeight="0" pageOrder="downThenOver" orientation="landscape" usePrinterDefaults="1" blackAndWhite="0" draft="0" cellComments="none" useFirstPageNumber="0" errors="displayed" horizontalDpi="600" verticalDpi="600" copies="1"/>
  <headerFooter/>
  <rowBreaks count="4" manualBreakCount="4">
    <brk id="7" man="1" max="9"/>
    <brk id="10" man="1" max="9"/>
    <brk id="14" man="1" max="16383"/>
    <brk id="23" man="1" max="9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A1" activeCellId="0" sqref="A1"/>
    </sheetView>
  </sheetViews>
  <sheetFormatPr defaultColWidth="12.8571428571429" defaultRowHeight="24.949999999999999" customHeight="1"/>
  <cols>
    <col customWidth="1" min="1" max="1" style="80" width="12.1428571428571"/>
    <col customWidth="1" min="2" max="2" style="81" width="39.428571428571402"/>
    <col customWidth="1" min="3" max="3" style="82" width="13.4285714285714"/>
    <col customWidth="1" min="4" max="5" style="82" width="6.71428571428571"/>
    <col customWidth="1" min="6" max="6" style="83" width="14.285714285714301"/>
    <col customWidth="1" min="7" max="7" style="83" width="14.8571428571429"/>
    <col customWidth="1" min="8" max="9" style="83" width="13.5714285714286"/>
    <col customWidth="1" min="10" max="10" style="84" width="118.28571428571399"/>
    <col customWidth="1" min="11" max="11" style="63" width="13.1428571428571"/>
    <col customWidth="1" min="12" max="12" style="63" width="15.5714285714286"/>
    <col customWidth="1" min="13" max="15" style="63" width="14.1428571428571"/>
    <col min="16" max="16384" style="63" width="12.8571428571429"/>
  </cols>
  <sheetData>
    <row r="1" s="1" customFormat="1" ht="52.5" customHeight="1">
      <c r="A1" s="7"/>
      <c r="B1" s="8"/>
      <c r="C1" s="9"/>
      <c r="D1" s="9"/>
      <c r="E1" s="9"/>
      <c r="F1" s="10"/>
      <c r="G1" s="11"/>
      <c r="H1" s="11"/>
      <c r="I1" s="11"/>
      <c r="J1" s="85" t="s">
        <v>87</v>
      </c>
    </row>
    <row r="2" s="1" customFormat="1" ht="58.5" customHeight="1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</row>
    <row r="3" s="1" customFormat="1" ht="46.5" customHeight="1">
      <c r="A3" s="14" t="s">
        <v>2</v>
      </c>
      <c r="B3" s="15" t="s">
        <v>3</v>
      </c>
      <c r="C3" s="15" t="s">
        <v>4</v>
      </c>
      <c r="D3" s="16" t="s">
        <v>5</v>
      </c>
      <c r="E3" s="17"/>
      <c r="F3" s="18" t="s">
        <v>6</v>
      </c>
      <c r="G3" s="18" t="s">
        <v>7</v>
      </c>
      <c r="H3" s="18" t="s">
        <v>8</v>
      </c>
      <c r="I3" s="18" t="s">
        <v>9</v>
      </c>
      <c r="J3" s="19" t="s">
        <v>10</v>
      </c>
    </row>
    <row r="4" s="1" customFormat="1" ht="45.75" customHeight="1">
      <c r="A4" s="20"/>
      <c r="B4" s="21"/>
      <c r="C4" s="21"/>
      <c r="D4" s="22" t="s">
        <v>11</v>
      </c>
      <c r="E4" s="22" t="s">
        <v>12</v>
      </c>
      <c r="F4" s="23"/>
      <c r="G4" s="23"/>
      <c r="H4" s="23"/>
      <c r="I4" s="23"/>
      <c r="J4" s="24"/>
    </row>
    <row r="5" s="1" customFormat="1" ht="33" customHeight="1">
      <c r="A5" s="86" t="s">
        <v>89</v>
      </c>
      <c r="B5" s="87"/>
      <c r="C5" s="87"/>
      <c r="D5" s="87"/>
      <c r="E5" s="88"/>
      <c r="F5" s="89"/>
      <c r="G5" s="89">
        <f t="shared" ref="G5:I5" si="0">SUM(G6:G6)</f>
        <v>490666.90000000002</v>
      </c>
      <c r="H5" s="89">
        <f t="shared" si="0"/>
        <v>604088</v>
      </c>
      <c r="I5" s="89">
        <f t="shared" si="0"/>
        <v>521000</v>
      </c>
      <c r="J5" s="90"/>
    </row>
    <row r="6" s="1" customFormat="1" ht="23.25" customHeight="1">
      <c r="A6" s="91" t="s">
        <v>90</v>
      </c>
      <c r="B6" s="92"/>
      <c r="C6" s="92"/>
      <c r="D6" s="92"/>
      <c r="E6" s="93"/>
      <c r="F6" s="89"/>
      <c r="G6" s="89">
        <f t="shared" ref="G6:I7" si="1">G7</f>
        <v>490666.90000000002</v>
      </c>
      <c r="H6" s="89">
        <f t="shared" si="1"/>
        <v>604088</v>
      </c>
      <c r="I6" s="89">
        <f t="shared" si="1"/>
        <v>521000</v>
      </c>
      <c r="J6" s="90"/>
    </row>
    <row r="7" s="1" customFormat="1">
      <c r="A7" s="25" t="s">
        <v>91</v>
      </c>
      <c r="B7" s="26"/>
      <c r="C7" s="26"/>
      <c r="D7" s="26"/>
      <c r="E7" s="27"/>
      <c r="F7" s="28"/>
      <c r="G7" s="29">
        <f t="shared" si="1"/>
        <v>490666.90000000002</v>
      </c>
      <c r="H7" s="29">
        <f t="shared" si="1"/>
        <v>604088</v>
      </c>
      <c r="I7" s="29">
        <f t="shared" si="1"/>
        <v>521000</v>
      </c>
      <c r="J7" s="30"/>
    </row>
    <row r="8" s="1" customFormat="1" ht="44.25" customHeight="1">
      <c r="A8" s="58" t="s">
        <v>92</v>
      </c>
      <c r="B8" s="58"/>
      <c r="C8" s="58"/>
      <c r="D8" s="58"/>
      <c r="E8" s="58"/>
      <c r="F8" s="54"/>
      <c r="G8" s="59">
        <f>SUM(G9:G30)</f>
        <v>490666.90000000002</v>
      </c>
      <c r="H8" s="59">
        <f>SUM(H9:H30)</f>
        <v>604088</v>
      </c>
      <c r="I8" s="59">
        <f>SUM(I9:I32)</f>
        <v>521000</v>
      </c>
      <c r="J8" s="60" t="s">
        <v>93</v>
      </c>
    </row>
    <row r="9" s="1" customFormat="1" ht="75.75" customHeight="1">
      <c r="A9" s="94" t="s">
        <v>94</v>
      </c>
      <c r="B9" s="40" t="s">
        <v>95</v>
      </c>
      <c r="C9" s="36" t="s">
        <v>18</v>
      </c>
      <c r="D9" s="36" t="s">
        <v>24</v>
      </c>
      <c r="E9" s="36" t="s">
        <v>62</v>
      </c>
      <c r="F9" s="37">
        <f>G9+H9+I9</f>
        <v>19500</v>
      </c>
      <c r="G9" s="43">
        <v>11600</v>
      </c>
      <c r="H9" s="43">
        <v>7900</v>
      </c>
      <c r="I9" s="43"/>
      <c r="J9" s="95" t="s">
        <v>96</v>
      </c>
    </row>
    <row r="10" s="1" customFormat="1" ht="98.25" customHeight="1">
      <c r="A10" s="94" t="s">
        <v>97</v>
      </c>
      <c r="B10" s="96" t="s">
        <v>98</v>
      </c>
      <c r="C10" s="36" t="s">
        <v>18</v>
      </c>
      <c r="D10" s="36" t="s">
        <v>24</v>
      </c>
      <c r="E10" s="36" t="s">
        <v>62</v>
      </c>
      <c r="F10" s="37">
        <v>111516</v>
      </c>
      <c r="G10" s="54">
        <v>54700</v>
      </c>
      <c r="H10" s="54">
        <v>48700</v>
      </c>
      <c r="I10" s="54"/>
      <c r="J10" s="95" t="s">
        <v>99</v>
      </c>
    </row>
    <row r="11" s="1" customFormat="1" ht="100.5" customHeight="1">
      <c r="A11" s="94" t="s">
        <v>100</v>
      </c>
      <c r="B11" s="35" t="s">
        <v>101</v>
      </c>
      <c r="C11" s="36" t="s">
        <v>18</v>
      </c>
      <c r="D11" s="36" t="s">
        <v>24</v>
      </c>
      <c r="E11" s="36" t="s">
        <v>62</v>
      </c>
      <c r="F11" s="37">
        <v>68916</v>
      </c>
      <c r="G11" s="54">
        <v>42400</v>
      </c>
      <c r="H11" s="54">
        <v>18400</v>
      </c>
      <c r="I11" s="54"/>
      <c r="J11" s="95" t="s">
        <v>102</v>
      </c>
    </row>
    <row r="12" s="1" customFormat="1" ht="97.5" customHeight="1">
      <c r="A12" s="94" t="s">
        <v>103</v>
      </c>
      <c r="B12" s="35" t="s">
        <v>104</v>
      </c>
      <c r="C12" s="36" t="s">
        <v>18</v>
      </c>
      <c r="D12" s="36" t="s">
        <v>24</v>
      </c>
      <c r="E12" s="36" t="s">
        <v>62</v>
      </c>
      <c r="F12" s="37">
        <v>105222</v>
      </c>
      <c r="G12" s="43">
        <v>31600</v>
      </c>
      <c r="H12" s="54">
        <v>13100</v>
      </c>
      <c r="I12" s="54"/>
      <c r="J12" s="95" t="s">
        <v>105</v>
      </c>
    </row>
    <row r="13" s="1" customFormat="1" ht="103.5" customHeight="1">
      <c r="A13" s="94" t="s">
        <v>106</v>
      </c>
      <c r="B13" s="35" t="s">
        <v>107</v>
      </c>
      <c r="C13" s="36" t="s">
        <v>18</v>
      </c>
      <c r="D13" s="36" t="s">
        <v>24</v>
      </c>
      <c r="E13" s="36" t="s">
        <v>62</v>
      </c>
      <c r="F13" s="37">
        <v>102532</v>
      </c>
      <c r="G13" s="43">
        <v>24600</v>
      </c>
      <c r="H13" s="54">
        <v>12400</v>
      </c>
      <c r="I13" s="54"/>
      <c r="J13" s="95" t="s">
        <v>108</v>
      </c>
    </row>
    <row r="14" s="1" customFormat="1" ht="69.75" customHeight="1">
      <c r="A14" s="94" t="s">
        <v>109</v>
      </c>
      <c r="B14" s="35" t="s">
        <v>110</v>
      </c>
      <c r="C14" s="36" t="s">
        <v>18</v>
      </c>
      <c r="D14" s="36" t="s">
        <v>24</v>
      </c>
      <c r="E14" s="36" t="s">
        <v>46</v>
      </c>
      <c r="F14" s="37">
        <v>83613</v>
      </c>
      <c r="G14" s="43">
        <v>2000</v>
      </c>
      <c r="H14" s="54">
        <v>14900</v>
      </c>
      <c r="I14" s="54">
        <v>60000</v>
      </c>
      <c r="J14" s="62" t="s">
        <v>111</v>
      </c>
    </row>
    <row r="15" s="1" customFormat="1" ht="70.5" customHeight="1">
      <c r="A15" s="94" t="s">
        <v>112</v>
      </c>
      <c r="B15" s="35" t="s">
        <v>113</v>
      </c>
      <c r="C15" s="36" t="s">
        <v>18</v>
      </c>
      <c r="D15" s="36" t="s">
        <v>24</v>
      </c>
      <c r="E15" s="36" t="s">
        <v>46</v>
      </c>
      <c r="F15" s="37">
        <v>114016</v>
      </c>
      <c r="G15" s="43">
        <v>3000</v>
      </c>
      <c r="H15" s="54">
        <v>16900</v>
      </c>
      <c r="I15" s="54">
        <v>86000</v>
      </c>
      <c r="J15" s="62" t="s">
        <v>114</v>
      </c>
    </row>
    <row r="16" s="1" customFormat="1" ht="97.5" customHeight="1">
      <c r="A16" s="94" t="s">
        <v>115</v>
      </c>
      <c r="B16" s="35" t="s">
        <v>116</v>
      </c>
      <c r="C16" s="36" t="s">
        <v>18</v>
      </c>
      <c r="D16" s="36" t="s">
        <v>24</v>
      </c>
      <c r="E16" s="36" t="s">
        <v>62</v>
      </c>
      <c r="F16" s="37">
        <v>122687</v>
      </c>
      <c r="G16" s="54">
        <v>42500</v>
      </c>
      <c r="H16" s="54">
        <v>37100</v>
      </c>
      <c r="I16" s="54"/>
      <c r="J16" s="62" t="s">
        <v>117</v>
      </c>
    </row>
    <row r="17" s="1" customFormat="1" ht="114" customHeight="1">
      <c r="A17" s="94" t="s">
        <v>118</v>
      </c>
      <c r="B17" s="35" t="s">
        <v>119</v>
      </c>
      <c r="C17" s="36" t="s">
        <v>18</v>
      </c>
      <c r="D17" s="36" t="s">
        <v>24</v>
      </c>
      <c r="E17" s="36" t="s">
        <v>62</v>
      </c>
      <c r="F17" s="37">
        <v>16012</v>
      </c>
      <c r="G17" s="43">
        <v>2000</v>
      </c>
      <c r="H17" s="54">
        <v>8000</v>
      </c>
      <c r="I17" s="54"/>
      <c r="J17" s="62" t="s">
        <v>120</v>
      </c>
    </row>
    <row r="18" s="1" customFormat="1" ht="99" customHeight="1">
      <c r="A18" s="94" t="s">
        <v>121</v>
      </c>
      <c r="B18" s="35" t="s">
        <v>122</v>
      </c>
      <c r="C18" s="36" t="s">
        <v>18</v>
      </c>
      <c r="D18" s="36" t="s">
        <v>24</v>
      </c>
      <c r="E18" s="36" t="s">
        <v>62</v>
      </c>
      <c r="F18" s="37">
        <v>84713</v>
      </c>
      <c r="G18" s="43">
        <v>49800</v>
      </c>
      <c r="H18" s="54">
        <v>28200</v>
      </c>
      <c r="I18" s="54"/>
      <c r="J18" s="62" t="s">
        <v>123</v>
      </c>
    </row>
    <row r="19" s="1" customFormat="1" ht="115.5" customHeight="1">
      <c r="A19" s="94" t="s">
        <v>124</v>
      </c>
      <c r="B19" s="35" t="s">
        <v>125</v>
      </c>
      <c r="C19" s="36" t="s">
        <v>18</v>
      </c>
      <c r="D19" s="36" t="s">
        <v>24</v>
      </c>
      <c r="E19" s="36" t="s">
        <v>62</v>
      </c>
      <c r="F19" s="37">
        <v>16012</v>
      </c>
      <c r="G19" s="43">
        <v>2000</v>
      </c>
      <c r="H19" s="54">
        <v>8000</v>
      </c>
      <c r="I19" s="54"/>
      <c r="J19" s="62" t="s">
        <v>126</v>
      </c>
    </row>
    <row r="20" s="1" customFormat="1" ht="81" customHeight="1">
      <c r="A20" s="94" t="s">
        <v>127</v>
      </c>
      <c r="B20" s="35" t="s">
        <v>128</v>
      </c>
      <c r="C20" s="36" t="s">
        <v>18</v>
      </c>
      <c r="D20" s="36" t="s">
        <v>24</v>
      </c>
      <c r="E20" s="36" t="s">
        <v>46</v>
      </c>
      <c r="F20" s="37">
        <v>61212</v>
      </c>
      <c r="G20" s="43">
        <v>15000</v>
      </c>
      <c r="H20" s="54">
        <v>30200</v>
      </c>
      <c r="I20" s="54">
        <v>10000</v>
      </c>
      <c r="J20" s="62" t="s">
        <v>129</v>
      </c>
    </row>
    <row r="21" s="1" customFormat="1" ht="98.25" customHeight="1">
      <c r="A21" s="94" t="s">
        <v>130</v>
      </c>
      <c r="B21" s="35" t="s">
        <v>131</v>
      </c>
      <c r="C21" s="36" t="s">
        <v>18</v>
      </c>
      <c r="D21" s="36" t="s">
        <v>24</v>
      </c>
      <c r="E21" s="36" t="s">
        <v>62</v>
      </c>
      <c r="F21" s="37">
        <f>G21+H21+I21</f>
        <v>66000</v>
      </c>
      <c r="G21" s="37">
        <v>27000</v>
      </c>
      <c r="H21" s="54">
        <v>39000</v>
      </c>
      <c r="I21" s="54"/>
      <c r="J21" s="62" t="s">
        <v>132</v>
      </c>
    </row>
    <row r="22" s="1" customFormat="1" ht="75" customHeight="1">
      <c r="A22" s="94" t="s">
        <v>133</v>
      </c>
      <c r="B22" s="35" t="s">
        <v>134</v>
      </c>
      <c r="C22" s="36" t="s">
        <v>18</v>
      </c>
      <c r="D22" s="36" t="s">
        <v>24</v>
      </c>
      <c r="E22" s="36" t="s">
        <v>46</v>
      </c>
      <c r="F22" s="37">
        <v>62780</v>
      </c>
      <c r="G22" s="43">
        <v>3000</v>
      </c>
      <c r="H22" s="54">
        <v>15000</v>
      </c>
      <c r="I22" s="54">
        <v>4900</v>
      </c>
      <c r="J22" s="95" t="s">
        <v>135</v>
      </c>
    </row>
    <row r="23" s="1" customFormat="1" ht="78.75" customHeight="1">
      <c r="A23" s="94" t="s">
        <v>136</v>
      </c>
      <c r="B23" s="35" t="s">
        <v>137</v>
      </c>
      <c r="C23" s="36" t="s">
        <v>18</v>
      </c>
      <c r="D23" s="36" t="s">
        <v>24</v>
      </c>
      <c r="E23" s="36" t="s">
        <v>46</v>
      </c>
      <c r="F23" s="37">
        <v>74978</v>
      </c>
      <c r="G23" s="43">
        <v>10000</v>
      </c>
      <c r="H23" s="54">
        <v>20000</v>
      </c>
      <c r="I23" s="54">
        <v>6100</v>
      </c>
      <c r="J23" s="95" t="s">
        <v>138</v>
      </c>
    </row>
    <row r="24" s="1" customFormat="1" ht="111" customHeight="1">
      <c r="A24" s="94" t="s">
        <v>139</v>
      </c>
      <c r="B24" s="35" t="s">
        <v>140</v>
      </c>
      <c r="C24" s="36" t="s">
        <v>18</v>
      </c>
      <c r="D24" s="36" t="s">
        <v>24</v>
      </c>
      <c r="E24" s="36" t="s">
        <v>62</v>
      </c>
      <c r="F24" s="37">
        <v>9006</v>
      </c>
      <c r="G24" s="43">
        <v>2000</v>
      </c>
      <c r="H24" s="54">
        <v>4000</v>
      </c>
      <c r="I24" s="54"/>
      <c r="J24" s="62" t="s">
        <v>141</v>
      </c>
    </row>
    <row r="25" s="1" customFormat="1" ht="106.5" customHeight="1">
      <c r="A25" s="94" t="s">
        <v>142</v>
      </c>
      <c r="B25" s="35" t="s">
        <v>143</v>
      </c>
      <c r="C25" s="36" t="s">
        <v>18</v>
      </c>
      <c r="D25" s="36" t="s">
        <v>24</v>
      </c>
      <c r="E25" s="36" t="s">
        <v>62</v>
      </c>
      <c r="F25" s="37">
        <v>70950</v>
      </c>
      <c r="G25" s="43">
        <v>20466.900000000001</v>
      </c>
      <c r="H25" s="54">
        <v>25433.099999999999</v>
      </c>
      <c r="I25" s="54"/>
      <c r="J25" s="95" t="s">
        <v>144</v>
      </c>
    </row>
    <row r="26" s="1" customFormat="1" ht="99.75" customHeight="1">
      <c r="A26" s="94" t="s">
        <v>145</v>
      </c>
      <c r="B26" s="35" t="s">
        <v>146</v>
      </c>
      <c r="C26" s="36" t="s">
        <v>18</v>
      </c>
      <c r="D26" s="36" t="s">
        <v>24</v>
      </c>
      <c r="E26" s="36" t="s">
        <v>62</v>
      </c>
      <c r="F26" s="37">
        <v>124742.89999999999</v>
      </c>
      <c r="G26" s="43">
        <v>31000</v>
      </c>
      <c r="H26" s="54">
        <v>30600</v>
      </c>
      <c r="I26" s="54"/>
      <c r="J26" s="95" t="s">
        <v>147</v>
      </c>
    </row>
    <row r="27" s="1" customFormat="1" ht="93" customHeight="1">
      <c r="A27" s="94" t="s">
        <v>148</v>
      </c>
      <c r="B27" s="35" t="s">
        <v>149</v>
      </c>
      <c r="C27" s="36" t="s">
        <v>18</v>
      </c>
      <c r="D27" s="36" t="s">
        <v>24</v>
      </c>
      <c r="E27" s="36" t="s">
        <v>62</v>
      </c>
      <c r="F27" s="37">
        <v>131716</v>
      </c>
      <c r="G27" s="43">
        <v>40000</v>
      </c>
      <c r="H27" s="54">
        <v>83600</v>
      </c>
      <c r="I27" s="54"/>
      <c r="J27" s="95" t="s">
        <v>150</v>
      </c>
    </row>
    <row r="28" s="1" customFormat="1" ht="87" customHeight="1">
      <c r="A28" s="94" t="s">
        <v>151</v>
      </c>
      <c r="B28" s="35" t="s">
        <v>152</v>
      </c>
      <c r="C28" s="36" t="s">
        <v>18</v>
      </c>
      <c r="D28" s="36" t="s">
        <v>24</v>
      </c>
      <c r="E28" s="36" t="s">
        <v>46</v>
      </c>
      <c r="F28" s="37">
        <v>130416</v>
      </c>
      <c r="G28" s="43">
        <v>3000</v>
      </c>
      <c r="H28" s="54">
        <v>31054.900000000001</v>
      </c>
      <c r="I28" s="54">
        <v>88245.100000000006</v>
      </c>
      <c r="J28" s="95" t="s">
        <v>153</v>
      </c>
    </row>
    <row r="29" s="1" customFormat="1" ht="108.75" customHeight="1">
      <c r="A29" s="94" t="s">
        <v>154</v>
      </c>
      <c r="B29" s="35" t="s">
        <v>155</v>
      </c>
      <c r="C29" s="36" t="s">
        <v>18</v>
      </c>
      <c r="D29" s="36" t="s">
        <v>24</v>
      </c>
      <c r="E29" s="36" t="s">
        <v>62</v>
      </c>
      <c r="F29" s="37">
        <v>123815</v>
      </c>
      <c r="G29" s="43">
        <v>33000</v>
      </c>
      <c r="H29" s="54">
        <v>33000</v>
      </c>
      <c r="I29" s="54"/>
      <c r="J29" s="95" t="s">
        <v>156</v>
      </c>
    </row>
    <row r="30" s="1" customFormat="1" ht="89.25" customHeight="1">
      <c r="A30" s="94" t="s">
        <v>157</v>
      </c>
      <c r="B30" s="35" t="s">
        <v>158</v>
      </c>
      <c r="C30" s="36" t="s">
        <v>18</v>
      </c>
      <c r="D30" s="36" t="s">
        <v>24</v>
      </c>
      <c r="E30" s="36" t="s">
        <v>62</v>
      </c>
      <c r="F30" s="37">
        <v>126716</v>
      </c>
      <c r="G30" s="43">
        <v>40000</v>
      </c>
      <c r="H30" s="54">
        <v>78600</v>
      </c>
      <c r="I30" s="54"/>
      <c r="J30" s="95" t="s">
        <v>159</v>
      </c>
    </row>
    <row r="31" s="1" customFormat="1" ht="77.25" customHeight="1">
      <c r="A31" s="94" t="s">
        <v>157</v>
      </c>
      <c r="B31" s="35" t="s">
        <v>160</v>
      </c>
      <c r="C31" s="36" t="s">
        <v>18</v>
      </c>
      <c r="D31" s="36" t="s">
        <v>35</v>
      </c>
      <c r="E31" s="36" t="s">
        <v>161</v>
      </c>
      <c r="F31" s="37"/>
      <c r="G31" s="43"/>
      <c r="H31" s="54"/>
      <c r="I31" s="54">
        <v>100000</v>
      </c>
      <c r="J31" s="95" t="s">
        <v>162</v>
      </c>
    </row>
    <row r="32" s="1" customFormat="1" ht="77.25" customHeight="1">
      <c r="A32" s="94" t="s">
        <v>157</v>
      </c>
      <c r="B32" s="35" t="s">
        <v>163</v>
      </c>
      <c r="C32" s="36" t="s">
        <v>18</v>
      </c>
      <c r="D32" s="36" t="s">
        <v>35</v>
      </c>
      <c r="E32" s="36" t="s">
        <v>161</v>
      </c>
      <c r="F32" s="37"/>
      <c r="G32" s="43"/>
      <c r="H32" s="54"/>
      <c r="I32" s="54">
        <v>165754.89999999999</v>
      </c>
      <c r="J32" s="95" t="s">
        <v>162</v>
      </c>
    </row>
    <row r="3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8"/>
    </row>
  </sheetData>
  <mergeCells count="15">
    <mergeCell ref="A2:J2"/>
    <mergeCell ref="A3:A4"/>
    <mergeCell ref="B3:B4"/>
    <mergeCell ref="C3:C4"/>
    <mergeCell ref="D3:E3"/>
    <mergeCell ref="F3:F4"/>
    <mergeCell ref="G3:G4"/>
    <mergeCell ref="H3:H4"/>
    <mergeCell ref="I3:I4"/>
    <mergeCell ref="J3:J4"/>
    <mergeCell ref="A5:E5"/>
    <mergeCell ref="A6:E6"/>
    <mergeCell ref="A7:E7"/>
    <mergeCell ref="A8:E8"/>
    <mergeCell ref="A33:G33"/>
  </mergeCells>
  <printOptions headings="0" gridLines="0"/>
  <pageMargins left="0.25" right="0.25" top="0.27986111111111101" bottom="0.27500000000000008" header="0.15972222222222199" footer="0.156944444444444"/>
  <pageSetup paperSize="9" scale="5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F1" zoomScale="115" workbookViewId="0">
      <selection activeCell="F1" activeCellId="0" sqref="F1"/>
    </sheetView>
  </sheetViews>
  <sheetFormatPr defaultColWidth="12.8571428571429" defaultRowHeight="24.949999999999999" customHeight="1"/>
  <cols>
    <col customWidth="1" hidden="1" min="1" max="1" style="99" width="5.5714285714285703"/>
    <col customWidth="1" hidden="1" min="2" max="2" style="99" width="4.8571428571428603"/>
    <col customWidth="1" hidden="1" min="3" max="3" style="100" width="0.71428571428571397"/>
    <col customWidth="1" hidden="1" min="4" max="4" style="100" width="0.28571428571428598"/>
    <col customWidth="1" hidden="1" min="5" max="5" style="100" width="9.1428571428571406"/>
    <col customWidth="1" min="6" max="6" style="101" width="7.28571428571429"/>
    <col customWidth="1" min="7" max="7" style="100" width="30.714285714285701"/>
    <col customWidth="1" min="8" max="8" style="100" width="12.714285714285699"/>
    <col customWidth="1" min="9" max="10" style="100" width="6.71428571428571"/>
    <col customWidth="1" min="11" max="11" style="102" width="12.714285714285699"/>
    <col customWidth="1" min="12" max="14" style="103" width="12.714285714285699"/>
    <col customWidth="1" min="15" max="15" style="103" width="113.571428571429"/>
    <col customWidth="1" min="16" max="16" style="104" width="13.285714285714301"/>
    <col customWidth="1" min="17" max="17" style="105" width="13.4285714285714"/>
    <col customWidth="1" min="18" max="18" style="99" width="18.428571428571399"/>
    <col customWidth="1" min="19" max="19" style="99" width="4.4285714285714297"/>
    <col customWidth="1" min="20" max="20" style="99" width="15.714285714285699"/>
    <col customWidth="1" min="21" max="21" style="99" width="9"/>
    <col customWidth="1" min="22" max="22" style="99" width="11.1428571428571"/>
    <col customWidth="1" min="23" max="23" style="99" width="9.1428571428571406"/>
    <col customWidth="1" min="24" max="24" style="99" width="14.5714285714286"/>
    <col customWidth="1" min="25" max="25" style="99" width="11.285714285714301"/>
    <col customWidth="1" min="26" max="26" style="99" width="8.4285714285714306"/>
    <col customWidth="1" min="27" max="27" style="99" width="4.4285714285714297"/>
    <col customWidth="1" min="28" max="28" style="99" width="10"/>
    <col customWidth="1" min="29" max="29" style="99" width="12.714285714285699"/>
    <col customWidth="1" min="30" max="30" style="99" width="4.4285714285714297"/>
    <col customWidth="1" min="31" max="31" style="99" width="16.428571428571399"/>
    <col customWidth="1" min="32" max="46" style="99" width="12.8571428571429"/>
    <col customWidth="1" min="47" max="47" style="99" width="42.714285714285701"/>
    <col min="48" max="16384" style="99" width="12.8571428571429"/>
  </cols>
  <sheetData>
    <row r="1" ht="54.75" customHeight="1">
      <c r="A1" s="1"/>
      <c r="B1" s="1"/>
      <c r="C1" s="4"/>
      <c r="D1" s="4"/>
      <c r="E1" s="4"/>
      <c r="F1" s="106"/>
      <c r="G1" s="4"/>
      <c r="H1" s="4"/>
      <c r="I1" s="4"/>
      <c r="J1" s="4"/>
      <c r="K1" s="107"/>
      <c r="L1" s="108"/>
      <c r="M1" s="108"/>
      <c r="N1" s="108"/>
      <c r="O1" s="12" t="s">
        <v>164</v>
      </c>
    </row>
    <row r="2" ht="60" customHeight="1">
      <c r="A2" s="1"/>
      <c r="B2" s="1"/>
      <c r="C2" s="4"/>
      <c r="D2" s="4"/>
      <c r="E2" s="4"/>
      <c r="F2" s="109" t="s">
        <v>165</v>
      </c>
      <c r="G2" s="109"/>
      <c r="H2" s="109"/>
      <c r="I2" s="109"/>
      <c r="J2" s="109"/>
      <c r="K2" s="109"/>
      <c r="L2" s="109"/>
      <c r="M2" s="109"/>
      <c r="N2" s="109"/>
      <c r="O2" s="109"/>
    </row>
    <row r="3" s="63" customFormat="1" ht="51" customHeight="1">
      <c r="A3" s="1"/>
      <c r="B3" s="110"/>
      <c r="C3" s="110"/>
      <c r="D3" s="110"/>
      <c r="E3" s="111"/>
      <c r="F3" s="112" t="s">
        <v>2</v>
      </c>
      <c r="G3" s="113" t="s">
        <v>166</v>
      </c>
      <c r="H3" s="113" t="s">
        <v>4</v>
      </c>
      <c r="I3" s="113" t="s">
        <v>5</v>
      </c>
      <c r="J3" s="113"/>
      <c r="K3" s="114" t="s">
        <v>167</v>
      </c>
      <c r="L3" s="115" t="s">
        <v>168</v>
      </c>
      <c r="M3" s="115" t="s">
        <v>169</v>
      </c>
      <c r="N3" s="115" t="s">
        <v>170</v>
      </c>
      <c r="O3" s="116" t="s">
        <v>171</v>
      </c>
      <c r="P3" s="117"/>
      <c r="Q3" s="118"/>
    </row>
    <row r="4" s="63" customFormat="1" ht="36" customHeight="1">
      <c r="A4" s="1"/>
      <c r="B4" s="110"/>
      <c r="C4" s="110"/>
      <c r="D4" s="110"/>
      <c r="E4" s="111"/>
      <c r="F4" s="112"/>
      <c r="G4" s="113"/>
      <c r="H4" s="113"/>
      <c r="I4" s="113" t="s">
        <v>11</v>
      </c>
      <c r="J4" s="113" t="s">
        <v>12</v>
      </c>
      <c r="K4" s="114"/>
      <c r="L4" s="115"/>
      <c r="M4" s="115"/>
      <c r="N4" s="115"/>
      <c r="O4" s="116"/>
      <c r="P4" s="117"/>
      <c r="Q4" s="118"/>
    </row>
    <row r="5" s="63" customFormat="1" ht="27.75" customHeight="1">
      <c r="A5" s="1"/>
      <c r="B5" s="110"/>
      <c r="C5" s="110"/>
      <c r="D5" s="110"/>
      <c r="E5" s="111"/>
      <c r="F5" s="119" t="s">
        <v>172</v>
      </c>
      <c r="G5" s="120"/>
      <c r="H5" s="120"/>
      <c r="I5" s="120"/>
      <c r="J5" s="121"/>
      <c r="K5" s="122"/>
      <c r="L5" s="123">
        <f t="shared" ref="L5:N5" si="2">L7</f>
        <v>13917.4</v>
      </c>
      <c r="M5" s="123">
        <f t="shared" si="2"/>
        <v>9931.6000000000004</v>
      </c>
      <c r="N5" s="123">
        <f t="shared" si="2"/>
        <v>10473.1</v>
      </c>
      <c r="O5" s="124" t="s">
        <v>173</v>
      </c>
      <c r="P5" s="117"/>
      <c r="Q5" s="118"/>
    </row>
    <row r="6" s="63" customFormat="1" ht="16.5" hidden="1" customHeight="1">
      <c r="A6" s="1"/>
      <c r="B6" s="110"/>
      <c r="C6" s="110"/>
      <c r="D6" s="110"/>
      <c r="E6" s="111"/>
      <c r="F6" s="125" t="s">
        <v>174</v>
      </c>
      <c r="G6" s="126"/>
      <c r="H6" s="126"/>
      <c r="I6" s="126"/>
      <c r="J6" s="127"/>
      <c r="K6" s="128"/>
      <c r="L6" s="128" t="e">
        <f>SUM(#REF!)</f>
        <v>#REF!</v>
      </c>
      <c r="M6" s="128" t="e">
        <f>SUM(#REF!)</f>
        <v>#REF!</v>
      </c>
      <c r="N6" s="128"/>
      <c r="O6" s="129"/>
      <c r="P6" s="117"/>
      <c r="Q6" s="118"/>
    </row>
    <row r="7" ht="246.94999999999999" customHeight="1">
      <c r="A7" s="1"/>
      <c r="B7" s="1"/>
      <c r="C7" s="4"/>
      <c r="D7" s="4"/>
      <c r="E7" s="4"/>
      <c r="F7" s="36" t="s">
        <v>175</v>
      </c>
      <c r="G7" s="53" t="s">
        <v>176</v>
      </c>
      <c r="H7" s="36" t="s">
        <v>18</v>
      </c>
      <c r="I7" s="36" t="s">
        <v>45</v>
      </c>
      <c r="J7" s="36" t="s">
        <v>69</v>
      </c>
      <c r="K7" s="130">
        <f>L7+M7+N7</f>
        <v>34322.099999999999</v>
      </c>
      <c r="L7" s="130">
        <v>13917.4</v>
      </c>
      <c r="M7" s="130">
        <v>9931.6000000000004</v>
      </c>
      <c r="N7" s="130">
        <v>10473.1</v>
      </c>
      <c r="O7" s="38" t="s">
        <v>177</v>
      </c>
    </row>
    <row r="8" ht="12.75">
      <c r="F8" s="131"/>
      <c r="G8" s="82"/>
      <c r="H8" s="82"/>
      <c r="I8" s="82"/>
      <c r="J8" s="82"/>
      <c r="K8" s="132"/>
      <c r="L8" s="84"/>
      <c r="M8" s="133"/>
      <c r="N8" s="133"/>
      <c r="O8" s="133"/>
    </row>
    <row r="9" ht="12.75"/>
    <row r="10" ht="12.75"/>
    <row r="11" ht="12.75"/>
    <row r="12" ht="12.75"/>
  </sheetData>
  <mergeCells count="13">
    <mergeCell ref="F2:O2"/>
    <mergeCell ref="B3:B4"/>
    <mergeCell ref="F3:F4"/>
    <mergeCell ref="G3:G4"/>
    <mergeCell ref="H3:H4"/>
    <mergeCell ref="I3:J3"/>
    <mergeCell ref="K3:K4"/>
    <mergeCell ref="L3:L4"/>
    <mergeCell ref="M3:M4"/>
    <mergeCell ref="N3:N4"/>
    <mergeCell ref="O3:O4"/>
    <mergeCell ref="F5:J5"/>
    <mergeCell ref="F6:J6"/>
  </mergeCells>
  <printOptions headings="0" gridLines="0"/>
  <pageMargins left="0.23958333333333298" right="0.23958333333333298" top="0.27986111111111101" bottom="0.27986111111111101" header="0.20000000000000004" footer="0.20000000000000004"/>
  <pageSetup paperSize="9" scale="63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Головин Владимир Николаевич</dc:creator>
  <cp:lastModifiedBy>maleksandrova</cp:lastModifiedBy>
  <cp:revision>7</cp:revision>
  <dcterms:created xsi:type="dcterms:W3CDTF">2004-09-14T03:02:00Z</dcterms:created>
  <dcterms:modified xsi:type="dcterms:W3CDTF">2026-01-30T09:08:47Z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